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theme/themeOverride2.xml" ContentType="application/vnd.openxmlformats-officedocument.themeOverride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5.xml" ContentType="application/vnd.openxmlformats-officedocument.drawingml.chartshapes+xml"/>
  <Override PartName="/xl/charts/chart27.xml" ContentType="application/vnd.openxmlformats-officedocument.drawingml.chart+xml"/>
  <Override PartName="/xl/drawings/drawing26.xml" ContentType="application/vnd.openxmlformats-officedocument.drawingml.chartshapes+xml"/>
  <Override PartName="/xl/charts/chart28.xml" ContentType="application/vnd.openxmlformats-officedocument.drawingml.chart+xml"/>
  <Override PartName="/xl/drawings/drawing27.xml" ContentType="application/vnd.openxmlformats-officedocument.drawingml.chartshapes+xml"/>
  <Override PartName="/xl/charts/chart29.xml" ContentType="application/vnd.openxmlformats-officedocument.drawingml.chart+xml"/>
  <Override PartName="/xl/drawings/drawing28.xml" ContentType="application/vnd.openxmlformats-officedocument.drawingml.chartshapes+xml"/>
  <Override PartName="/xl/charts/chart30.xml" ContentType="application/vnd.openxmlformats-officedocument.drawingml.chart+xml"/>
  <Override PartName="/xl/drawings/drawing29.xml" ContentType="application/vnd.openxmlformats-officedocument.drawingml.chartshapes+xml"/>
  <Override PartName="/xl/charts/chart31.xml" ContentType="application/vnd.openxmlformats-officedocument.drawingml.chart+xml"/>
  <Override PartName="/xl/drawings/drawing30.xml" ContentType="application/vnd.openxmlformats-officedocument.drawingml.chartshapes+xml"/>
  <Override PartName="/xl/charts/chart32.xml" ContentType="application/vnd.openxmlformats-officedocument.drawingml.chart+xml"/>
  <Override PartName="/xl/drawings/drawing31.xml" ContentType="application/vnd.openxmlformats-officedocument.drawingml.chartshapes+xml"/>
  <Override PartName="/xl/charts/chart33.xml" ContentType="application/vnd.openxmlformats-officedocument.drawingml.chart+xml"/>
  <Override PartName="/xl/drawings/drawing32.xml" ContentType="application/vnd.openxmlformats-officedocument.drawingml.chartshapes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charts/chart37.xml" ContentType="application/vnd.openxmlformats-officedocument.drawingml.chart+xml"/>
  <Override PartName="/xl/drawings/drawing36.xml" ContentType="application/vnd.openxmlformats-officedocument.drawingml.chartshapes+xml"/>
  <Override PartName="/xl/charts/chart38.xml" ContentType="application/vnd.openxmlformats-officedocument.drawingml.chart+xml"/>
  <Override PartName="/xl/drawings/drawing37.xml" ContentType="application/vnd.openxmlformats-officedocument.drawingml.chartshapes+xml"/>
  <Override PartName="/xl/charts/chart39.xml" ContentType="application/vnd.openxmlformats-officedocument.drawingml.chart+xml"/>
  <Override PartName="/xl/drawings/drawing38.xml" ContentType="application/vnd.openxmlformats-officedocument.drawingml.chartshapes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42.xml" ContentType="application/vnd.openxmlformats-officedocument.drawingml.chartshapes+xml"/>
  <Override PartName="/xl/charts/chart45.xml" ContentType="application/vnd.openxmlformats-officedocument.drawingml.chart+xml"/>
  <Override PartName="/xl/drawings/drawing43.xml" ContentType="application/vnd.openxmlformats-officedocument.drawingml.chartshapes+xml"/>
  <Override PartName="/xl/charts/chart46.xml" ContentType="application/vnd.openxmlformats-officedocument.drawingml.chart+xml"/>
  <Override PartName="/xl/drawings/drawing44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theme/themeOverride4.xml" ContentType="application/vnd.openxmlformats-officedocument.themeOverride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14385" yWindow="-15" windowWidth="14430" windowHeight="12855" activeTab="3"/>
  </bookViews>
  <sheets>
    <sheet name="Fitxa tècnica" sheetId="2" r:id="rId1"/>
    <sheet name="Index" sheetId="5" r:id="rId2"/>
    <sheet name="Resum " sheetId="8" r:id="rId3"/>
    <sheet name="Taules" sheetId="1" r:id="rId4"/>
    <sheet name="Gràfics" sheetId="4" r:id="rId5"/>
    <sheet name="Comparativa" sheetId="6" r:id="rId6"/>
    <sheet name="Full2" sheetId="7" state="hidden" r:id="rId7"/>
  </sheets>
  <externalReferences>
    <externalReference r:id="rId8"/>
  </externalReferences>
  <definedNames>
    <definedName name="_xlnm.Print_Area" localSheetId="2">'Resum '!$A$1:$T$62</definedName>
  </definedNames>
  <calcPr calcId="145621"/>
</workbook>
</file>

<file path=xl/calcChain.xml><?xml version="1.0" encoding="utf-8"?>
<calcChain xmlns="http://schemas.openxmlformats.org/spreadsheetml/2006/main">
  <c r="AB62" i="8" l="1"/>
  <c r="AB61" i="8"/>
  <c r="AB60" i="8"/>
  <c r="C88" i="7" l="1"/>
  <c r="E160" i="7"/>
  <c r="D160" i="7"/>
  <c r="C160" i="7"/>
  <c r="E158" i="7"/>
  <c r="D158" i="7"/>
  <c r="C158" i="7"/>
  <c r="E156" i="7"/>
  <c r="D156" i="7"/>
  <c r="C156" i="7"/>
  <c r="E99" i="7"/>
  <c r="D99" i="7"/>
  <c r="C99" i="7"/>
  <c r="F86" i="1" l="1"/>
  <c r="X323" i="1" l="1"/>
  <c r="X324" i="1"/>
  <c r="X322" i="1"/>
  <c r="V323" i="1"/>
  <c r="V324" i="1"/>
  <c r="V322" i="1"/>
  <c r="T323" i="1"/>
  <c r="T324" i="1"/>
  <c r="T322" i="1"/>
  <c r="P323" i="1"/>
  <c r="P324" i="1"/>
  <c r="P322" i="1"/>
  <c r="L323" i="1"/>
  <c r="L324" i="1"/>
  <c r="L322" i="1"/>
  <c r="J323" i="1"/>
  <c r="J324" i="1"/>
  <c r="J322" i="1"/>
  <c r="H323" i="1"/>
  <c r="H324" i="1"/>
  <c r="H322" i="1"/>
  <c r="F323" i="1"/>
  <c r="F324" i="1"/>
  <c r="F322" i="1"/>
  <c r="D323" i="1"/>
  <c r="D324" i="1"/>
  <c r="D322" i="1"/>
  <c r="R177" i="1"/>
  <c r="R178" i="1"/>
  <c r="R176" i="1"/>
  <c r="P177" i="1"/>
  <c r="P178" i="1"/>
  <c r="P176" i="1"/>
  <c r="J177" i="1"/>
  <c r="J178" i="1"/>
  <c r="J176" i="1"/>
  <c r="H177" i="1"/>
  <c r="H178" i="1"/>
  <c r="H176" i="1"/>
  <c r="F177" i="1"/>
  <c r="F178" i="1"/>
  <c r="F176" i="1"/>
  <c r="D177" i="1"/>
  <c r="D178" i="1"/>
  <c r="D176" i="1"/>
  <c r="N87" i="1"/>
  <c r="L87" i="1"/>
  <c r="J87" i="1"/>
  <c r="H87" i="1"/>
  <c r="F87" i="1"/>
  <c r="D87" i="1"/>
  <c r="J86" i="1"/>
  <c r="J85" i="1"/>
  <c r="F85" i="1"/>
  <c r="J84" i="1"/>
  <c r="F84" i="1"/>
  <c r="H86" i="1"/>
  <c r="D86" i="1"/>
  <c r="H12" i="1" l="1"/>
  <c r="H13" i="1"/>
  <c r="H11" i="1"/>
  <c r="G14" i="1"/>
  <c r="H14" i="1" s="1"/>
  <c r="E36" i="2" l="1"/>
  <c r="D36" i="2"/>
  <c r="G35" i="2"/>
  <c r="F35" i="2"/>
  <c r="G34" i="2"/>
  <c r="F34" i="2"/>
  <c r="G33" i="2"/>
  <c r="F33" i="2"/>
  <c r="G36" i="2" l="1"/>
  <c r="F36" i="2"/>
</calcChain>
</file>

<file path=xl/sharedStrings.xml><?xml version="1.0" encoding="utf-8"?>
<sst xmlns="http://schemas.openxmlformats.org/spreadsheetml/2006/main" count="2040" uniqueCount="515">
  <si>
    <t>POBLACIÓ, MOSTRA I GÈNERE</t>
  </si>
  <si>
    <t>Gènere</t>
  </si>
  <si>
    <t>Dona</t>
  </si>
  <si>
    <t>Home</t>
  </si>
  <si>
    <t>Respostes</t>
  </si>
  <si>
    <t>%</t>
  </si>
  <si>
    <t>Nom de la titulació</t>
  </si>
  <si>
    <t>CIÈNCIES I TÈCNIQUES ESTADÍSTIQUES</t>
  </si>
  <si>
    <t>ESTADÍSTICA</t>
  </si>
  <si>
    <t>MATEMÀTIQUES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</si>
  <si>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</si>
  <si>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</si>
  <si>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</si>
  <si>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</si>
  <si>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</si>
  <si>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</si>
  <si>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</si>
  <si>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</si>
  <si>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</si>
  <si>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</si>
  <si>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</si>
  <si>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</si>
  <si>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</si>
  <si>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</si>
  <si>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</si>
  <si>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</si>
  <si>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</si>
  <si>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</si>
  <si>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</si>
  <si>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</si>
  <si>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</si>
  <si>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</si>
  <si>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</si>
  <si>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</si>
  <si>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</si>
  <si>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</si>
  <si>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</si>
  <si>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</si>
  <si>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</si>
  <si>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</si>
  <si>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</si>
  <si>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</si>
  <si>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</si>
  <si>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</si>
  <si>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</si>
  <si>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</si>
  <si>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</si>
  <si>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INICI DE LA FEINA ACTUAL</t>
  </si>
  <si>
    <t>Any d’inici de la feina actual (Quatre dígits)</t>
  </si>
  <si>
    <t>1997</t>
  </si>
  <si>
    <t>2004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</si>
  <si>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</si>
  <si>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</si>
  <si>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</si>
  <si>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</si>
  <si>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</si>
  <si>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</si>
  <si>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</si>
  <si>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</si>
  <si>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</si>
  <si>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</si>
  <si>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</si>
  <si>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</si>
  <si>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</si>
  <si>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</si>
  <si>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TIPUS DE CONTRACTE</t>
  </si>
  <si>
    <t>Tipus de contracte</t>
  </si>
  <si>
    <t>Fix</t>
  </si>
  <si>
    <t>Autónom</t>
  </si>
  <si>
    <t>Temporal</t>
  </si>
  <si>
    <t>Becaris</t>
  </si>
  <si>
    <t>No contracte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</si>
  <si>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</si>
  <si>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</si>
  <si>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</si>
  <si>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</si>
  <si>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</si>
  <si>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</si>
  <si>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</si>
  <si>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</si>
  <si>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</si>
  <si>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</si>
  <si>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</si>
  <si>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</si>
  <si>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</si>
  <si>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</si>
  <si>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</si>
  <si>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</si>
  <si>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</si>
  <si>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</si>
  <si>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</si>
  <si>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</si>
  <si>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</si>
  <si>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</si>
  <si>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</si>
  <si>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</si>
  <si>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</si>
  <si>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</si>
  <si>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</si>
  <si>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</si>
  <si>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</si>
  <si>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</si>
  <si>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</si>
  <si>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</si>
  <si>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</si>
  <si>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</si>
  <si>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</si>
  <si>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</si>
  <si>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</si>
  <si>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</si>
  <si>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</si>
  <si>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</si>
  <si>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</si>
  <si>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</si>
  <si>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</si>
  <si>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</si>
  <si>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</si>
  <si>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</si>
  <si>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</si>
  <si>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</si>
  <si>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</si>
  <si>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</si>
  <si>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</si>
  <si>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</si>
  <si>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</si>
  <si>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</si>
  <si>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</si>
  <si>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</si>
  <si>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</si>
  <si>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</si>
  <si>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</si>
  <si>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</si>
  <si>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</si>
  <si>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</si>
  <si>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</si>
  <si>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</si>
  <si>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</si>
  <si>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</si>
  <si>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</si>
  <si>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</si>
  <si>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</si>
  <si>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</si>
  <si>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</si>
  <si>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</si>
  <si>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</si>
  <si>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</si>
  <si>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</si>
  <si>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</si>
  <si>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</si>
  <si>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</si>
  <si>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</si>
  <si>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</si>
  <si>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</si>
  <si>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</si>
  <si>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</si>
  <si>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</si>
  <si>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</si>
  <si>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</si>
  <si>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</si>
  <si>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</si>
  <si>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</si>
  <si>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</si>
  <si>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</si>
  <si>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</si>
  <si>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</si>
  <si>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</si>
  <si>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</si>
  <si>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NIVELL I ADEQUACIÓ DE LES COMPETÈNCIES</t>
  </si>
  <si>
    <t>Formació teòrica</t>
  </si>
  <si>
    <t>Formació pràctica</t>
  </si>
  <si>
    <t>INSTRUMENTALS</t>
  </si>
  <si>
    <t>Informàtica</t>
  </si>
  <si>
    <t>Idiomes</t>
  </si>
  <si>
    <t>Habilitats de documentació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</si>
  <si>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</si>
  <si>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</si>
  <si>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</si>
  <si>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</si>
  <si>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</si>
  <si>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</si>
  <si>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Solució de problemes</t>
  </si>
  <si>
    <t>COGNITIVES</t>
  </si>
  <si>
    <t>Presa de decisions</t>
  </si>
  <si>
    <t>Creativitat</t>
  </si>
  <si>
    <t>Pensament crític</t>
  </si>
  <si>
    <t>GRADUATS NO OCUPATS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</si>
  <si>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</si>
  <si>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</si>
  <si>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</si>
  <si>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</si>
  <si>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</si>
  <si>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</si>
  <si>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</si>
  <si>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</si>
  <si>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</si>
  <si>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</si>
  <si>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</si>
  <si>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</si>
  <si>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</si>
  <si>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</si>
  <si>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</si>
  <si>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</si>
  <si>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</si>
  <si>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</si>
  <si>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</si>
  <si>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</si>
  <si>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</si>
  <si>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</si>
  <si>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</si>
  <si>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</si>
  <si>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</si>
  <si>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</si>
  <si>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</si>
  <si>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</si>
  <si>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</si>
  <si>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</si>
  <si>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</si>
  <si>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 xml:space="preserve"> Gens important</t>
  </si>
  <si>
    <t>2</t>
  </si>
  <si>
    <t>4</t>
  </si>
  <si>
    <t xml:space="preserve"> Molt important</t>
  </si>
  <si>
    <t>5</t>
  </si>
  <si>
    <t>6</t>
  </si>
  <si>
    <t>3</t>
  </si>
  <si>
    <t>MOTIUS PER NO CERCAR FEINA</t>
  </si>
  <si>
    <t>Motius de no recerca de feina</t>
  </si>
  <si>
    <t>Continuar estudis/oposicions</t>
  </si>
  <si>
    <t>Maternitat/llar</t>
  </si>
  <si>
    <t>SATISFACCIÓ CARRERA/ 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</si>
  <si>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</si>
  <si>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</si>
  <si>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</si>
  <si>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</si>
  <si>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</si>
  <si>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</si>
  <si>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</si>
  <si>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</si>
  <si>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</si>
  <si>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</si>
  <si>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</si>
  <si>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</si>
  <si>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</si>
  <si>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</si>
  <si>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</si>
  <si>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</si>
  <si>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</si>
  <si>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</si>
  <si>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</si>
  <si>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</si>
  <si>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</si>
  <si>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</si>
  <si>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</si>
  <si>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</si>
  <si>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</si>
  <si>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</si>
  <si>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</si>
  <si>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</si>
  <si>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FACULTAT DE MATEMÀTIQUES I ESTADÍSTICA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</si>
  <si>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</si>
  <si>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</si>
  <si>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</si>
  <si>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</si>
  <si>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</si>
  <si>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</si>
  <si>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</si>
  <si>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</si>
  <si>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</si>
  <si>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3.1 ATURATS</t>
  </si>
  <si>
    <t>4. SATISFACCIÓ, FORMACIÓ CONTINUADA I MOBILITAT</t>
  </si>
  <si>
    <t>5. RENDIMENT ACADÈMIC I ESTATUS SOCIOECONÒMIC</t>
  </si>
  <si>
    <t>GÈNERE</t>
  </si>
  <si>
    <t>VIA D'ACCÈS</t>
  </si>
  <si>
    <t>JORNADA LABORAL: TEMPS COMPLET</t>
  </si>
  <si>
    <t>ÀMBIT DE L'EMPRESA</t>
  </si>
  <si>
    <t>UBICACIÓ DE LA FEINA</t>
  </si>
  <si>
    <t>GUANYS ANUALS BRUTS</t>
  </si>
  <si>
    <t>Aturats</t>
  </si>
  <si>
    <t>Inactiu</t>
  </si>
  <si>
    <t>Més de 3</t>
  </si>
  <si>
    <t>NÚMERO DE FEINES REBUTJADES</t>
  </si>
  <si>
    <t>POBLACIÓ I MOSTRA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</si>
  <si>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</si>
  <si>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</si>
  <si>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</si>
  <si>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</si>
  <si>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</si>
  <si>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</si>
  <si>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</si>
  <si>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</si>
  <si>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</si>
  <si>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</si>
  <si>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</si>
  <si>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CARACTERÍSTIQUES TÈCNIQUES</t>
  </si>
  <si>
    <t>Mostra</t>
  </si>
  <si>
    <t>% Resp.</t>
  </si>
  <si>
    <t>Err.Mostral</t>
  </si>
  <si>
    <t>TOTAL FME</t>
  </si>
  <si>
    <t>EDICIÓ 2014</t>
  </si>
  <si>
    <t>Persones titulades de la promoció del 2009 (curs 2009-2010)</t>
  </si>
  <si>
    <t>SATISFACCIÓ AMB UPC/TITULACIÓ</t>
  </si>
  <si>
    <t>CONTINUACIÓ AMB ELS ESTUDIS</t>
  </si>
  <si>
    <t>NOTA DE L' EXPEDIENT</t>
  </si>
  <si>
    <t>NIVELL D'ESTUDIS MÉS QUE ELS PARES</t>
  </si>
  <si>
    <t>L’estudi s’ha dut a terme entre el 15 de gener i el 28 de març de 2014.</t>
  </si>
  <si>
    <t>ANY D'INICI DE LA FEINA ACTUAL</t>
  </si>
  <si>
    <t>Sí (funcions pròpies)</t>
  </si>
  <si>
    <t>Les funcions requereixen formació universitària?</t>
  </si>
  <si>
    <t>Autònom</t>
  </si>
  <si>
    <t>AUTÒNOM</t>
  </si>
  <si>
    <t>Tipus autònom</t>
  </si>
  <si>
    <t>Compte propi</t>
  </si>
  <si>
    <t>Compte d'altre</t>
  </si>
  <si>
    <t>ACADÈMIQUES</t>
  </si>
  <si>
    <t>SATISFACCIÓ CARRERA/UNIVERSITAT</t>
  </si>
  <si>
    <t>Estadística</t>
  </si>
  <si>
    <t>Cièn. I Tècn. Estad. Estadíst.</t>
  </si>
  <si>
    <t>Matemàtiques</t>
  </si>
  <si>
    <t>Ciències i Tècniques Estadístiques</t>
  </si>
  <si>
    <t>3.2 INACTIUS</t>
  </si>
  <si>
    <t>* (Nota: inclou graduats que no treballen actualment, però busquen feina i els que no han treballat mai)</t>
  </si>
  <si>
    <t>Fa 1 any</t>
  </si>
  <si>
    <t>Any actual</t>
  </si>
  <si>
    <t>Fa 2 anys</t>
  </si>
  <si>
    <t>Fa 3 anys</t>
  </si>
  <si>
    <t>Fa més de 3 anys</t>
  </si>
  <si>
    <t>Any d’inici de la feina actual</t>
  </si>
  <si>
    <t>Repetirien la carrera</t>
  </si>
  <si>
    <t>Repetirien la universitat</t>
  </si>
  <si>
    <t>NIVELL D'ESTUDIS SUPERIORS ALS PARES</t>
  </si>
  <si>
    <t>Cap titulacio</t>
  </si>
  <si>
    <t>Funcions No pròpies</t>
  </si>
  <si>
    <t>Funcions pròpies</t>
  </si>
  <si>
    <t>No requeria form.univ.</t>
  </si>
  <si>
    <t>Requeria form. Univ.</t>
  </si>
  <si>
    <t>Nota: Recull les respostes dels titulats amb contracte temporal</t>
  </si>
  <si>
    <t>2.3 FACTORS DE CONTRACTACIÓ (MITJANA)</t>
  </si>
  <si>
    <t>NIVELL I ADEQUACIÓ A LES COMPETÈNCIES</t>
  </si>
  <si>
    <t>Documentació</t>
  </si>
  <si>
    <t>Solució de prombles</t>
  </si>
  <si>
    <t>Cursos espec.</t>
  </si>
  <si>
    <t>Llicenciatura</t>
  </si>
  <si>
    <t>Postgrau/màster</t>
  </si>
  <si>
    <t>Si</t>
  </si>
  <si>
    <t>Doctorat</t>
  </si>
  <si>
    <t>4. FORMACIÓ CONTINUADA I MOBILITAT</t>
  </si>
  <si>
    <t>Requisits desglosat</t>
  </si>
  <si>
    <t>Treball propi de la titulació</t>
  </si>
  <si>
    <t>Funcions no pròpies</t>
  </si>
  <si>
    <t>Durant els estudis</t>
  </si>
  <si>
    <t>Laboralment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</si>
  <si>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</si>
  <si>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</si>
  <si>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</si>
  <si>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</si>
  <si>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</si>
  <si>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</si>
  <si>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</si>
  <si>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</si>
  <si>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</si>
  <si>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</si>
  <si>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</si>
  <si>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</si>
  <si>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</si>
  <si>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</si>
  <si>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</si>
  <si>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</si>
  <si>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</si>
  <si>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</si>
  <si>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</si>
  <si>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</si>
  <si>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</si>
  <si>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</si>
  <si>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</si>
  <si>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</si>
  <si>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</si>
  <si>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</si>
  <si>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</si>
  <si>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</si>
  <si>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</si>
  <si>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</si>
  <si>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</si>
  <si>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</si>
  <si>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</si>
  <si>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</si>
  <si>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</si>
  <si>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</si>
  <si>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</si>
  <si>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</si>
  <si>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</si>
  <si>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</si>
  <si>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 xml:space="preserve">        Enllaç a les taules (edició 2014)</t>
  </si>
  <si>
    <t xml:space="preserve">        Enllaç als gràfics (edició 2014) </t>
  </si>
  <si>
    <t>EVOLUCIÓ DE L' ESTATUS D'INSERCIÓ</t>
  </si>
  <si>
    <t>TITULATS ANY ACADÈMIC 2006-2007</t>
  </si>
  <si>
    <t>TAULES COMPARATIVES</t>
  </si>
  <si>
    <t>SI      1998</t>
  </si>
  <si>
    <t>DIPL. D'ESTADÍSTICA</t>
  </si>
  <si>
    <t>LLIC. DE CIÈNCIES I TECN. ESTADÍSTIQUES</t>
  </si>
  <si>
    <t>LLIC. DE MATEMÀTIQUES</t>
  </si>
  <si>
    <t>No ha treballat mai</t>
  </si>
  <si>
    <t>Aturat</t>
  </si>
  <si>
    <t>Ocupat</t>
  </si>
  <si>
    <t>DE</t>
  </si>
  <si>
    <t>LCTE</t>
  </si>
  <si>
    <t>LM</t>
  </si>
  <si>
    <t>Més
d'un any</t>
  </si>
  <si>
    <t>De 6 a 12
mesos</t>
  </si>
  <si>
    <t>De 3 a 6
mesos</t>
  </si>
  <si>
    <t>D'un a 3 mesos</t>
  </si>
  <si>
    <t>Menys
d'un mes</t>
  </si>
  <si>
    <t>Abans
d'acabar</t>
  </si>
  <si>
    <t xml:space="preserve">REQUISITS PER A LA FEINA ACTUAL 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</si>
  <si>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</si>
  <si>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</si>
  <si>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</si>
  <si>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</si>
  <si>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</si>
  <si>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</si>
  <si>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</si>
  <si>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</si>
  <si>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</si>
  <si>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</si>
  <si>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CONTRACTE</t>
  </si>
  <si>
    <t>*Taula per gràfics resum</t>
  </si>
  <si>
    <t>Nota: Sou brut anual</t>
  </si>
  <si>
    <t>NS/NC</t>
  </si>
  <si>
    <t>Menys 
9.000 €</t>
  </si>
  <si>
    <t>9.000 €
12.000 €</t>
  </si>
  <si>
    <t>12.000 €
18.000 €</t>
  </si>
  <si>
    <t>18.000 €
30.000 €</t>
  </si>
  <si>
    <t>30.000 €
40.000 €</t>
  </si>
  <si>
    <t>Més de 
40.000 €</t>
  </si>
  <si>
    <t>Més de 30.000 €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</si>
  <si>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</si>
  <si>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</si>
  <si>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</si>
  <si>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</si>
  <si>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</si>
  <si>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 xml:space="preserve">DE 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</si>
  <si>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</si>
  <si>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</si>
  <si>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</si>
  <si>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</si>
  <si>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</si>
  <si>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</si>
  <si>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&lt;----- valores??!?</t>
  </si>
  <si>
    <t xml:space="preserve">EVOLUCIÓ DE TEMPS D'INSERCIÓ A LA PRIMERA FEINA </t>
  </si>
  <si>
    <t>Comparativa de l'evolució de titulats (Edició 2008/2011/2014)</t>
  </si>
  <si>
    <t xml:space="preserve">TEMPS DE RECERCA DE FEINA (només pels aturats) </t>
  </si>
  <si>
    <t>* En les llicenciatures que no apareixen, no hi ha individus aturats, per tant, s'ha obviat la titulació</t>
  </si>
  <si>
    <t xml:space="preserve">        Enllaç als gràfics de comparativa (totes edicions)</t>
  </si>
  <si>
    <t>Facultat de Matemàtiques i Estadística</t>
  </si>
  <si>
    <t>titulacions</t>
  </si>
  <si>
    <t>ocupats</t>
  </si>
  <si>
    <t>PRINCIPALS INDICADORS</t>
  </si>
  <si>
    <t/>
  </si>
  <si>
    <t>Aturat però amb experiència</t>
  </si>
  <si>
    <t>REQUISITS PER LA FEINA</t>
  </si>
  <si>
    <t>Les funcions són les pròpies del nivell de titulació exigit?</t>
  </si>
  <si>
    <t>No aplica</t>
  </si>
  <si>
    <t>Ns/Nc</t>
  </si>
  <si>
    <t>% del N total de subtabla</t>
  </si>
  <si>
    <t>FORMACIÓ GLOBAL REBUDA</t>
  </si>
  <si>
    <t>1 - Gens important (no influent)</t>
  </si>
  <si>
    <t>4 - Valoració intermèdia</t>
  </si>
  <si>
    <t>7 - Molt important (molt influent)</t>
  </si>
  <si>
    <t>Media</t>
  </si>
  <si>
    <t>Recuento</t>
  </si>
  <si>
    <t>% del N de fila</t>
  </si>
  <si>
    <t>SATISFACCIÓ</t>
  </si>
  <si>
    <t>Desv</t>
  </si>
  <si>
    <t xml:space="preserve"> </t>
  </si>
  <si>
    <t>Nivell Formació teòrica</t>
  </si>
  <si>
    <t>Utilitat Formació teòrica</t>
  </si>
  <si>
    <t>Nivell Formació pràctica</t>
  </si>
  <si>
    <t>Utilitat Formació pràctica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</si>
  <si>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</si>
  <si>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</si>
  <si>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</si>
  <si>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</si>
  <si>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</si>
  <si>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</si>
  <si>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</si>
  <si>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</si>
  <si>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</si>
  <si>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</si>
  <si>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</si>
  <si>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</si>
  <si>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</si>
  <si>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</si>
  <si>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</si>
  <si>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</si>
  <si>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</si>
  <si>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</si>
  <si>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</si>
  <si>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</si>
  <si>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</si>
  <si>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</si>
  <si>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</si>
  <si>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</si>
  <si>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.</t>
  </si>
  <si>
    <t>2. OCUPATS *</t>
  </si>
  <si>
    <t xml:space="preserve">* Només contesten els graduats que treballen actualment o que han treballat 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</si>
  <si>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</si>
  <si>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</si>
  <si>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</si>
  <si>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</si>
  <si>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</si>
  <si>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</si>
  <si>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Jornada de treball a temps complet</t>
  </si>
  <si>
    <t xml:space="preserve">% </t>
  </si>
  <si>
    <t>VIA D'ACCÉS</t>
  </si>
  <si>
    <t>No contesten els becaris</t>
  </si>
  <si>
    <t>Només contesten els autònoms</t>
  </si>
  <si>
    <t>Només contesten el graduats amb contracte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</si>
</sst>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%"/>
    <numFmt numFmtId="166" formatCode="#,###.00"/>
    <numFmt numFmtId="167" formatCode="0.0%"/>
    <numFmt numFmtId="168" formatCode="###0.00"/>
    <numFmt numFmtId="169" formatCode="####.00"/>
  </numFmts>
  <fonts count="77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sz val="11"/>
      <color rgb="FF000000"/>
      <name val="Courier New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4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Arial"/>
      <family val="2"/>
    </font>
    <font>
      <b/>
      <sz val="26"/>
      <color theme="3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sz val="9"/>
      <color theme="0"/>
      <name val="Arial Bold"/>
      <family val="2"/>
    </font>
    <font>
      <b/>
      <sz val="14"/>
      <color theme="0"/>
      <name val="Arial Bold"/>
      <family val="2"/>
    </font>
    <font>
      <b/>
      <u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2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2"/>
      <name val="Calibri"/>
      <family val="2"/>
      <scheme val="minor"/>
    </font>
    <font>
      <sz val="9"/>
      <color theme="2"/>
      <name val="Arial"/>
      <family val="2"/>
    </font>
    <font>
      <b/>
      <sz val="9"/>
      <color theme="0"/>
      <name val="Arial Bold"/>
    </font>
    <font>
      <sz val="9"/>
      <color theme="1"/>
      <name val="Arial"/>
      <family val="2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 Bold"/>
      <family val="2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58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medium">
        <color theme="4" tint="0.39997558519241921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ck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8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rgb="FF000000"/>
      </right>
      <top style="thick">
        <color rgb="FF000000"/>
      </top>
      <bottom/>
      <diagonal/>
    </border>
    <border>
      <left style="thick">
        <color indexed="8"/>
      </left>
      <right style="thin">
        <color rgb="FF000000"/>
      </right>
      <top/>
      <bottom/>
      <diagonal/>
    </border>
    <border>
      <left style="thick">
        <color indexed="8"/>
      </left>
      <right style="thin">
        <color rgb="FF000000"/>
      </right>
      <top/>
      <bottom style="thick">
        <color rgb="FF00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2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0" applyNumberFormat="0" applyFill="0" applyAlignment="0" applyProtection="0"/>
    <xf numFmtId="0" fontId="7" fillId="3" borderId="0" applyNumberFormat="0" applyBorder="0" applyAlignment="0" applyProtection="0"/>
    <xf numFmtId="9" fontId="5" fillId="0" borderId="0" applyFont="0" applyFill="0" applyBorder="0" applyAlignment="0" applyProtection="0"/>
    <xf numFmtId="0" fontId="13" fillId="0" borderId="28" applyNumberFormat="0" applyFill="0" applyAlignment="0" applyProtection="0"/>
    <xf numFmtId="0" fontId="14" fillId="6" borderId="29" applyNumberFormat="0" applyAlignment="0" applyProtection="0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5" fillId="2" borderId="1"/>
    <xf numFmtId="0" fontId="37" fillId="2" borderId="1"/>
    <xf numFmtId="0" fontId="46" fillId="2" borderId="1"/>
    <xf numFmtId="0" fontId="37" fillId="2" borderId="1"/>
    <xf numFmtId="0" fontId="7" fillId="3" borderId="1" applyNumberFormat="0" applyBorder="0" applyAlignment="0" applyProtection="0"/>
    <xf numFmtId="0" fontId="5" fillId="2" borderId="1"/>
    <xf numFmtId="0" fontId="6" fillId="2" borderId="20" applyNumberFormat="0" applyFill="0" applyAlignment="0" applyProtection="0"/>
    <xf numFmtId="0" fontId="13" fillId="2" borderId="28" applyNumberFormat="0" applyFill="0" applyAlignment="0" applyProtection="0"/>
    <xf numFmtId="0" fontId="6" fillId="2" borderId="1" applyNumberFormat="0" applyFill="0" applyBorder="0" applyAlignment="0" applyProtection="0"/>
    <xf numFmtId="44" fontId="37" fillId="2" borderId="1" applyFont="0" applyFill="0" applyBorder="0" applyAlignment="0" applyProtection="0"/>
    <xf numFmtId="0" fontId="5" fillId="12" borderId="0" applyNumberFormat="0" applyBorder="0" applyAlignment="0" applyProtection="0"/>
    <xf numFmtId="0" fontId="37" fillId="2" borderId="1"/>
    <xf numFmtId="0" fontId="37" fillId="2" borderId="1"/>
    <xf numFmtId="43" fontId="5" fillId="2" borderId="1" applyFont="0" applyFill="0" applyBorder="0" applyAlignment="0" applyProtection="0"/>
    <xf numFmtId="9" fontId="5" fillId="2" borderId="1" applyFont="0" applyFill="0" applyBorder="0" applyAlignment="0" applyProtection="0"/>
  </cellStyleXfs>
  <cellXfs count="635">
    <xf numFmtId="0" fontId="0" fillId="0" borderId="0" xfId="0"/>
    <xf numFmtId="0" fontId="2" fillId="2" borderId="1" xfId="2" applyFont="1" applyFill="1" applyBorder="1"/>
    <xf numFmtId="0" fontId="9" fillId="5" borderId="26" xfId="60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12" fillId="0" borderId="0" xfId="0" applyFont="1"/>
    <xf numFmtId="0" fontId="0" fillId="5" borderId="0" xfId="0" applyFill="1" applyAlignment="1">
      <alignment vertical="center"/>
    </xf>
    <xf numFmtId="0" fontId="7" fillId="0" borderId="1" xfId="0" applyFont="1" applyBorder="1"/>
    <xf numFmtId="0" fontId="6" fillId="5" borderId="1" xfId="6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9" fillId="5" borderId="1" xfId="6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7" fillId="4" borderId="1" xfId="0" applyFont="1" applyFill="1" applyBorder="1"/>
    <xf numFmtId="0" fontId="20" fillId="5" borderId="26" xfId="60" applyFont="1" applyFill="1" applyBorder="1" applyAlignment="1">
      <alignment vertical="center"/>
    </xf>
    <xf numFmtId="0" fontId="21" fillId="5" borderId="26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22" fillId="4" borderId="1" xfId="61" applyFont="1" applyFill="1" applyBorder="1"/>
    <xf numFmtId="0" fontId="25" fillId="4" borderId="1" xfId="61" applyFont="1" applyFill="1" applyBorder="1"/>
    <xf numFmtId="0" fontId="26" fillId="4" borderId="1" xfId="61" applyFont="1" applyFill="1" applyBorder="1"/>
    <xf numFmtId="165" fontId="17" fillId="4" borderId="1" xfId="26" applyNumberFormat="1" applyFont="1" applyFill="1" applyBorder="1" applyAlignment="1">
      <alignment horizontal="right" vertical="center"/>
    </xf>
    <xf numFmtId="164" fontId="17" fillId="4" borderId="1" xfId="27" applyNumberFormat="1" applyFont="1" applyFill="1" applyBorder="1" applyAlignment="1">
      <alignment horizontal="right" vertical="center"/>
    </xf>
    <xf numFmtId="165" fontId="17" fillId="4" borderId="1" xfId="30" applyNumberFormat="1" applyFont="1" applyFill="1" applyBorder="1" applyAlignment="1">
      <alignment horizontal="right" vertical="center"/>
    </xf>
    <xf numFmtId="164" fontId="17" fillId="4" borderId="1" xfId="31" applyNumberFormat="1" applyFont="1" applyFill="1" applyBorder="1" applyAlignment="1">
      <alignment horizontal="right" vertical="center"/>
    </xf>
    <xf numFmtId="0" fontId="17" fillId="4" borderId="1" xfId="22" applyFont="1" applyFill="1" applyBorder="1" applyAlignment="1">
      <alignment horizontal="left" vertical="top" wrapText="1"/>
    </xf>
    <xf numFmtId="165" fontId="17" fillId="4" borderId="1" xfId="28" applyNumberFormat="1" applyFont="1" applyFill="1" applyBorder="1" applyAlignment="1">
      <alignment horizontal="right" vertical="center"/>
    </xf>
    <xf numFmtId="0" fontId="17" fillId="4" borderId="1" xfId="23" applyFont="1" applyFill="1" applyBorder="1" applyAlignment="1">
      <alignment horizontal="left" vertical="top" wrapText="1"/>
    </xf>
    <xf numFmtId="165" fontId="17" fillId="4" borderId="1" xfId="32" applyNumberFormat="1" applyFont="1" applyFill="1" applyBorder="1" applyAlignment="1">
      <alignment horizontal="right" vertical="center"/>
    </xf>
    <xf numFmtId="0" fontId="17" fillId="4" borderId="1" xfId="24" applyFont="1" applyFill="1" applyBorder="1" applyAlignment="1">
      <alignment horizontal="left" vertical="top" wrapText="1"/>
    </xf>
    <xf numFmtId="164" fontId="17" fillId="4" borderId="1" xfId="33" applyNumberFormat="1" applyFont="1" applyFill="1" applyBorder="1" applyAlignment="1">
      <alignment horizontal="right" vertical="center"/>
    </xf>
    <xf numFmtId="165" fontId="17" fillId="4" borderId="1" xfId="34" applyNumberFormat="1" applyFont="1" applyFill="1" applyBorder="1" applyAlignment="1">
      <alignment horizontal="right" vertical="center"/>
    </xf>
    <xf numFmtId="164" fontId="17" fillId="4" borderId="1" xfId="35" applyNumberFormat="1" applyFont="1" applyFill="1" applyBorder="1" applyAlignment="1">
      <alignment horizontal="right" vertical="center"/>
    </xf>
    <xf numFmtId="165" fontId="17" fillId="4" borderId="1" xfId="36" applyNumberFormat="1" applyFont="1" applyFill="1" applyBorder="1" applyAlignment="1">
      <alignment horizontal="right" vertical="center"/>
    </xf>
    <xf numFmtId="0" fontId="28" fillId="4" borderId="1" xfId="61" applyFont="1" applyFill="1" applyBorder="1"/>
    <xf numFmtId="0" fontId="24" fillId="4" borderId="1" xfId="1" applyFont="1" applyFill="1" applyBorder="1"/>
    <xf numFmtId="0" fontId="17" fillId="4" borderId="1" xfId="16" applyFont="1" applyFill="1" applyBorder="1" applyAlignment="1">
      <alignment horizontal="center" wrapText="1"/>
    </xf>
    <xf numFmtId="0" fontId="17" fillId="4" borderId="1" xfId="17" applyFont="1" applyFill="1" applyBorder="1" applyAlignment="1">
      <alignment horizontal="center" wrapText="1"/>
    </xf>
    <xf numFmtId="0" fontId="17" fillId="4" borderId="1" xfId="18" applyFont="1" applyFill="1" applyBorder="1" applyAlignment="1">
      <alignment horizontal="center" wrapText="1"/>
    </xf>
    <xf numFmtId="164" fontId="17" fillId="4" borderId="1" xfId="25" applyNumberFormat="1" applyFont="1" applyFill="1" applyBorder="1" applyAlignment="1">
      <alignment horizontal="right" vertical="center"/>
    </xf>
    <xf numFmtId="164" fontId="17" fillId="4" borderId="1" xfId="29" applyNumberFormat="1" applyFont="1" applyFill="1" applyBorder="1" applyAlignment="1">
      <alignment horizontal="right" vertical="center"/>
    </xf>
    <xf numFmtId="0" fontId="27" fillId="4" borderId="1" xfId="0" applyFont="1" applyFill="1" applyBorder="1"/>
    <xf numFmtId="0" fontId="17" fillId="4" borderId="1" xfId="13" applyFont="1" applyFill="1" applyBorder="1" applyAlignment="1">
      <alignment horizontal="center" wrapText="1"/>
    </xf>
    <xf numFmtId="0" fontId="17" fillId="4" borderId="1" xfId="14" applyFont="1" applyFill="1" applyBorder="1" applyAlignment="1">
      <alignment horizontal="center" wrapText="1"/>
    </xf>
    <xf numFmtId="164" fontId="17" fillId="4" borderId="1" xfId="39" applyNumberFormat="1" applyFont="1" applyFill="1" applyBorder="1" applyAlignment="1">
      <alignment horizontal="right" vertical="center"/>
    </xf>
    <xf numFmtId="164" fontId="17" fillId="4" borderId="1" xfId="40" applyNumberFormat="1" applyFont="1" applyFill="1" applyBorder="1" applyAlignment="1">
      <alignment horizontal="right" vertical="center"/>
    </xf>
    <xf numFmtId="164" fontId="17" fillId="4" borderId="1" xfId="41" applyNumberFormat="1" applyFont="1" applyFill="1" applyBorder="1" applyAlignment="1">
      <alignment horizontal="right" vertical="center"/>
    </xf>
    <xf numFmtId="4" fontId="17" fillId="4" borderId="1" xfId="42" applyNumberFormat="1" applyFont="1" applyFill="1" applyBorder="1" applyAlignment="1">
      <alignment horizontal="right" vertical="center"/>
    </xf>
    <xf numFmtId="4" fontId="17" fillId="4" borderId="1" xfId="43" applyNumberFormat="1" applyFont="1" applyFill="1" applyBorder="1" applyAlignment="1">
      <alignment horizontal="right" vertical="center"/>
    </xf>
    <xf numFmtId="4" fontId="17" fillId="4" borderId="1" xfId="44" applyNumberFormat="1" applyFont="1" applyFill="1" applyBorder="1" applyAlignment="1">
      <alignment horizontal="right" vertical="center"/>
    </xf>
    <xf numFmtId="4" fontId="17" fillId="4" borderId="1" xfId="45" applyNumberFormat="1" applyFont="1" applyFill="1" applyBorder="1" applyAlignment="1">
      <alignment horizontal="right" vertical="center"/>
    </xf>
    <xf numFmtId="4" fontId="17" fillId="4" borderId="1" xfId="47" applyNumberFormat="1" applyFont="1" applyFill="1" applyBorder="1" applyAlignment="1">
      <alignment horizontal="right" vertical="center"/>
    </xf>
    <xf numFmtId="4" fontId="17" fillId="4" borderId="1" xfId="48" applyNumberFormat="1" applyFont="1" applyFill="1" applyBorder="1" applyAlignment="1">
      <alignment horizontal="right" vertical="center"/>
    </xf>
    <xf numFmtId="4" fontId="17" fillId="4" borderId="1" xfId="49" applyNumberFormat="1" applyFont="1" applyFill="1" applyBorder="1" applyAlignment="1">
      <alignment horizontal="right" vertical="center"/>
    </xf>
    <xf numFmtId="4" fontId="17" fillId="4" borderId="1" xfId="50" applyNumberFormat="1" applyFont="1" applyFill="1" applyBorder="1" applyAlignment="1">
      <alignment horizontal="right" vertical="center"/>
    </xf>
    <xf numFmtId="4" fontId="17" fillId="4" borderId="1" xfId="51" applyNumberFormat="1" applyFont="1" applyFill="1" applyBorder="1" applyAlignment="1">
      <alignment horizontal="right" vertical="center"/>
    </xf>
    <xf numFmtId="166" fontId="17" fillId="4" borderId="1" xfId="53" applyNumberFormat="1" applyFont="1" applyFill="1" applyBorder="1" applyAlignment="1">
      <alignment horizontal="right" vertical="center"/>
    </xf>
    <xf numFmtId="166" fontId="17" fillId="4" borderId="1" xfId="46" applyNumberFormat="1" applyFont="1" applyFill="1" applyBorder="1" applyAlignment="1">
      <alignment horizontal="right" vertical="center"/>
    </xf>
    <xf numFmtId="166" fontId="17" fillId="4" borderId="1" xfId="52" applyNumberFormat="1" applyFont="1" applyFill="1" applyBorder="1" applyAlignment="1">
      <alignment horizontal="right" vertical="center"/>
    </xf>
    <xf numFmtId="166" fontId="17" fillId="4" borderId="1" xfId="54" applyNumberFormat="1" applyFont="1" applyFill="1" applyBorder="1" applyAlignment="1">
      <alignment horizontal="right" vertical="center"/>
    </xf>
    <xf numFmtId="166" fontId="17" fillId="4" borderId="1" xfId="55" applyNumberFormat="1" applyFont="1" applyFill="1" applyBorder="1" applyAlignment="1">
      <alignment horizontal="right" vertical="center"/>
    </xf>
    <xf numFmtId="0" fontId="0" fillId="2" borderId="0" xfId="0" applyFill="1"/>
    <xf numFmtId="0" fontId="29" fillId="2" borderId="0" xfId="0" applyFont="1" applyFill="1" applyAlignment="1">
      <alignment horizontal="center"/>
    </xf>
    <xf numFmtId="0" fontId="30" fillId="8" borderId="0" xfId="0" applyFont="1" applyFill="1"/>
    <xf numFmtId="0" fontId="31" fillId="8" borderId="0" xfId="0" applyFont="1" applyFill="1"/>
    <xf numFmtId="0" fontId="30" fillId="2" borderId="0" xfId="0" applyFont="1" applyFill="1"/>
    <xf numFmtId="0" fontId="31" fillId="2" borderId="0" xfId="0" applyFont="1" applyFill="1"/>
    <xf numFmtId="0" fontId="32" fillId="2" borderId="30" xfId="0" applyFont="1" applyFill="1" applyBorder="1"/>
    <xf numFmtId="0" fontId="31" fillId="2" borderId="30" xfId="0" applyFont="1" applyFill="1" applyBorder="1"/>
    <xf numFmtId="0" fontId="0" fillId="0" borderId="30" xfId="0" applyBorder="1"/>
    <xf numFmtId="0" fontId="32" fillId="2" borderId="0" xfId="0" applyFont="1" applyFill="1"/>
    <xf numFmtId="0" fontId="14" fillId="9" borderId="31" xfId="64" applyFill="1" applyBorder="1" applyAlignment="1">
      <alignment horizontal="center"/>
    </xf>
    <xf numFmtId="0" fontId="33" fillId="9" borderId="31" xfId="64" applyFont="1" applyFill="1" applyBorder="1" applyAlignment="1">
      <alignment horizontal="center"/>
    </xf>
    <xf numFmtId="0" fontId="0" fillId="0" borderId="0" xfId="0" applyAlignment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7" fontId="0" fillId="0" borderId="35" xfId="62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167" fontId="0" fillId="0" borderId="38" xfId="62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167" fontId="16" fillId="0" borderId="43" xfId="62" applyNumberFormat="1" applyFont="1" applyBorder="1" applyAlignment="1">
      <alignment horizontal="center"/>
    </xf>
    <xf numFmtId="167" fontId="16" fillId="0" borderId="44" xfId="62" applyNumberFormat="1" applyFont="1" applyBorder="1" applyAlignment="1">
      <alignment horizontal="center"/>
    </xf>
    <xf numFmtId="164" fontId="4" fillId="2" borderId="11" xfId="79" applyNumberFormat="1" applyFont="1" applyFill="1" applyBorder="1" applyAlignment="1">
      <alignment horizontal="right" vertical="center"/>
    </xf>
    <xf numFmtId="165" fontId="4" fillId="2" borderId="12" xfId="80" applyNumberFormat="1" applyFont="1" applyFill="1" applyBorder="1" applyAlignment="1">
      <alignment horizontal="right" vertical="center"/>
    </xf>
    <xf numFmtId="164" fontId="4" fillId="2" borderId="12" xfId="81" applyNumberFormat="1" applyFont="1" applyFill="1" applyBorder="1" applyAlignment="1">
      <alignment horizontal="right" vertical="center"/>
    </xf>
    <xf numFmtId="165" fontId="4" fillId="2" borderId="13" xfId="82" applyNumberFormat="1" applyFont="1" applyFill="1" applyBorder="1" applyAlignment="1">
      <alignment horizontal="right" vertical="center"/>
    </xf>
    <xf numFmtId="164" fontId="4" fillId="2" borderId="14" xfId="84" applyNumberFormat="1" applyFont="1" applyFill="1" applyBorder="1" applyAlignment="1">
      <alignment horizontal="right" vertical="center"/>
    </xf>
    <xf numFmtId="165" fontId="4" fillId="2" borderId="15" xfId="85" applyNumberFormat="1" applyFont="1" applyFill="1" applyBorder="1" applyAlignment="1">
      <alignment horizontal="right" vertical="center"/>
    </xf>
    <xf numFmtId="164" fontId="4" fillId="2" borderId="15" xfId="86" applyNumberFormat="1" applyFont="1" applyFill="1" applyBorder="1" applyAlignment="1">
      <alignment horizontal="right" vertical="center"/>
    </xf>
    <xf numFmtId="165" fontId="4" fillId="2" borderId="16" xfId="87" applyNumberFormat="1" applyFont="1" applyFill="1" applyBorder="1" applyAlignment="1">
      <alignment horizontal="right" vertical="center"/>
    </xf>
    <xf numFmtId="164" fontId="4" fillId="2" borderId="17" xfId="89" applyNumberFormat="1" applyFont="1" applyFill="1" applyBorder="1" applyAlignment="1">
      <alignment horizontal="right" vertical="center"/>
    </xf>
    <xf numFmtId="165" fontId="4" fillId="2" borderId="18" xfId="90" applyNumberFormat="1" applyFont="1" applyFill="1" applyBorder="1" applyAlignment="1">
      <alignment horizontal="right" vertical="center"/>
    </xf>
    <xf numFmtId="164" fontId="4" fillId="2" borderId="18" xfId="91" applyNumberFormat="1" applyFont="1" applyFill="1" applyBorder="1" applyAlignment="1">
      <alignment horizontal="right" vertical="center"/>
    </xf>
    <xf numFmtId="165" fontId="4" fillId="2" borderId="19" xfId="92" applyNumberFormat="1" applyFont="1" applyFill="1" applyBorder="1" applyAlignment="1">
      <alignment horizontal="right" vertical="center"/>
    </xf>
    <xf numFmtId="4" fontId="4" fillId="2" borderId="12" xfId="96" applyNumberFormat="1" applyFont="1" applyFill="1" applyBorder="1" applyAlignment="1">
      <alignment horizontal="right" vertical="center"/>
    </xf>
    <xf numFmtId="4" fontId="4" fillId="2" borderId="15" xfId="98" applyNumberFormat="1" applyFont="1" applyFill="1" applyBorder="1" applyAlignment="1">
      <alignment horizontal="right" vertical="center"/>
    </xf>
    <xf numFmtId="4" fontId="4" fillId="2" borderId="18" xfId="101" applyNumberFormat="1" applyFont="1" applyFill="1" applyBorder="1" applyAlignment="1">
      <alignment horizontal="right" vertical="center"/>
    </xf>
    <xf numFmtId="4" fontId="4" fillId="2" borderId="19" xfId="102" applyNumberFormat="1" applyFont="1" applyFill="1" applyBorder="1" applyAlignment="1">
      <alignment horizontal="right" vertical="center"/>
    </xf>
    <xf numFmtId="164" fontId="4" fillId="0" borderId="11" xfId="79" applyNumberFormat="1" applyFont="1" applyFill="1" applyBorder="1" applyAlignment="1">
      <alignment horizontal="right" vertical="center"/>
    </xf>
    <xf numFmtId="165" fontId="4" fillId="0" borderId="12" xfId="80" applyNumberFormat="1" applyFont="1" applyFill="1" applyBorder="1" applyAlignment="1">
      <alignment horizontal="right" vertical="center"/>
    </xf>
    <xf numFmtId="164" fontId="4" fillId="0" borderId="12" xfId="81" applyNumberFormat="1" applyFont="1" applyFill="1" applyBorder="1" applyAlignment="1">
      <alignment horizontal="right" vertical="center"/>
    </xf>
    <xf numFmtId="165" fontId="4" fillId="0" borderId="13" xfId="82" applyNumberFormat="1" applyFont="1" applyFill="1" applyBorder="1" applyAlignment="1">
      <alignment horizontal="right" vertical="center"/>
    </xf>
    <xf numFmtId="164" fontId="4" fillId="0" borderId="14" xfId="84" applyNumberFormat="1" applyFont="1" applyFill="1" applyBorder="1" applyAlignment="1">
      <alignment horizontal="right" vertical="center"/>
    </xf>
    <xf numFmtId="165" fontId="4" fillId="0" borderId="15" xfId="85" applyNumberFormat="1" applyFont="1" applyFill="1" applyBorder="1" applyAlignment="1">
      <alignment horizontal="right" vertical="center"/>
    </xf>
    <xf numFmtId="164" fontId="4" fillId="0" borderId="15" xfId="86" applyNumberFormat="1" applyFont="1" applyFill="1" applyBorder="1" applyAlignment="1">
      <alignment horizontal="right" vertical="center"/>
    </xf>
    <xf numFmtId="165" fontId="4" fillId="0" borderId="16" xfId="87" applyNumberFormat="1" applyFont="1" applyFill="1" applyBorder="1" applyAlignment="1">
      <alignment horizontal="right" vertical="center"/>
    </xf>
    <xf numFmtId="164" fontId="4" fillId="0" borderId="17" xfId="89" applyNumberFormat="1" applyFont="1" applyFill="1" applyBorder="1" applyAlignment="1">
      <alignment horizontal="right" vertical="center"/>
    </xf>
    <xf numFmtId="165" fontId="4" fillId="0" borderId="18" xfId="90" applyNumberFormat="1" applyFont="1" applyFill="1" applyBorder="1" applyAlignment="1">
      <alignment horizontal="right" vertical="center"/>
    </xf>
    <xf numFmtId="164" fontId="4" fillId="0" borderId="18" xfId="91" applyNumberFormat="1" applyFont="1" applyFill="1" applyBorder="1" applyAlignment="1">
      <alignment horizontal="right" vertical="center"/>
    </xf>
    <xf numFmtId="165" fontId="4" fillId="0" borderId="19" xfId="92" applyNumberFormat="1" applyFont="1" applyFill="1" applyBorder="1" applyAlignment="1">
      <alignment horizontal="right" vertical="center"/>
    </xf>
    <xf numFmtId="0" fontId="4" fillId="10" borderId="8" xfId="75" applyFont="1" applyFill="1" applyBorder="1" applyAlignment="1">
      <alignment horizontal="center" vertical="center" wrapText="1"/>
    </xf>
    <xf numFmtId="0" fontId="4" fillId="10" borderId="9" xfId="76" applyFont="1" applyFill="1" applyBorder="1" applyAlignment="1">
      <alignment horizontal="center" vertical="center" wrapText="1"/>
    </xf>
    <xf numFmtId="0" fontId="4" fillId="10" borderId="10" xfId="7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47" xfId="78" applyFont="1" applyFill="1" applyBorder="1" applyAlignment="1">
      <alignment horizontal="left" vertical="center" wrapText="1"/>
    </xf>
    <xf numFmtId="0" fontId="4" fillId="2" borderId="48" xfId="83" applyFont="1" applyFill="1" applyBorder="1" applyAlignment="1">
      <alignment horizontal="left" vertical="center" wrapText="1"/>
    </xf>
    <xf numFmtId="0" fontId="4" fillId="2" borderId="49" xfId="88" applyFont="1" applyFill="1" applyBorder="1" applyAlignment="1">
      <alignment horizontal="left" vertical="center" wrapText="1"/>
    </xf>
    <xf numFmtId="0" fontId="1" fillId="2" borderId="1" xfId="93" applyFont="1" applyFill="1" applyBorder="1" applyAlignment="1">
      <alignment vertical="center"/>
    </xf>
    <xf numFmtId="0" fontId="4" fillId="0" borderId="47" xfId="78" applyFont="1" applyFill="1" applyBorder="1" applyAlignment="1">
      <alignment horizontal="left" vertical="center" wrapText="1"/>
    </xf>
    <xf numFmtId="0" fontId="4" fillId="0" borderId="48" xfId="83" applyFont="1" applyFill="1" applyBorder="1" applyAlignment="1">
      <alignment horizontal="left" vertical="center" wrapText="1"/>
    </xf>
    <xf numFmtId="0" fontId="4" fillId="0" borderId="49" xfId="88" applyFont="1" applyFill="1" applyBorder="1" applyAlignment="1">
      <alignment horizontal="left" vertical="center" wrapText="1"/>
    </xf>
    <xf numFmtId="0" fontId="34" fillId="4" borderId="1" xfId="61" applyFont="1" applyFill="1" applyBorder="1"/>
    <xf numFmtId="0" fontId="35" fillId="4" borderId="1" xfId="61" applyFont="1" applyFill="1" applyBorder="1"/>
    <xf numFmtId="0" fontId="11" fillId="4" borderId="1" xfId="61" applyFont="1" applyFill="1" applyBorder="1"/>
    <xf numFmtId="0" fontId="36" fillId="5" borderId="0" xfId="0" applyFont="1" applyFill="1" applyAlignment="1">
      <alignment vertical="center"/>
    </xf>
    <xf numFmtId="0" fontId="3" fillId="2" borderId="1" xfId="65" applyFont="1" applyFill="1" applyBorder="1" applyAlignment="1">
      <alignment vertical="center" wrapText="1"/>
    </xf>
    <xf numFmtId="0" fontId="4" fillId="10" borderId="10" xfId="76" applyFont="1" applyFill="1" applyBorder="1" applyAlignment="1">
      <alignment horizontal="center" vertical="center" wrapText="1"/>
    </xf>
    <xf numFmtId="0" fontId="17" fillId="4" borderId="1" xfId="21" applyFont="1" applyFill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0" fontId="0" fillId="0" borderId="19" xfId="0" applyNumberFormat="1" applyBorder="1" applyAlignment="1">
      <alignment vertical="center"/>
    </xf>
    <xf numFmtId="0" fontId="17" fillId="4" borderId="1" xfId="78" applyFont="1" applyFill="1" applyBorder="1" applyAlignment="1">
      <alignment horizontal="left" vertical="center" wrapText="1"/>
    </xf>
    <xf numFmtId="165" fontId="17" fillId="4" borderId="1" xfId="80" applyNumberFormat="1" applyFont="1" applyFill="1" applyBorder="1" applyAlignment="1">
      <alignment horizontal="right" vertical="center"/>
    </xf>
    <xf numFmtId="165" fontId="17" fillId="4" borderId="1" xfId="82" applyNumberFormat="1" applyFont="1" applyFill="1" applyBorder="1" applyAlignment="1">
      <alignment horizontal="right" vertical="center"/>
    </xf>
    <xf numFmtId="164" fontId="17" fillId="4" borderId="1" xfId="81" applyNumberFormat="1" applyFont="1" applyFill="1" applyBorder="1" applyAlignment="1">
      <alignment horizontal="right" vertical="center"/>
    </xf>
    <xf numFmtId="0" fontId="17" fillId="4" borderId="1" xfId="83" applyFont="1" applyFill="1" applyBorder="1" applyAlignment="1">
      <alignment horizontal="left" vertical="center" wrapText="1"/>
    </xf>
    <xf numFmtId="165" fontId="17" fillId="4" borderId="1" xfId="85" applyNumberFormat="1" applyFont="1" applyFill="1" applyBorder="1" applyAlignment="1">
      <alignment horizontal="right" vertical="center"/>
    </xf>
    <xf numFmtId="165" fontId="17" fillId="4" borderId="1" xfId="87" applyNumberFormat="1" applyFont="1" applyFill="1" applyBorder="1" applyAlignment="1">
      <alignment horizontal="right" vertical="center"/>
    </xf>
    <xf numFmtId="164" fontId="17" fillId="4" borderId="1" xfId="86" applyNumberFormat="1" applyFont="1" applyFill="1" applyBorder="1" applyAlignment="1">
      <alignment horizontal="right" vertical="center"/>
    </xf>
    <xf numFmtId="0" fontId="17" fillId="4" borderId="1" xfId="88" applyFont="1" applyFill="1" applyBorder="1" applyAlignment="1">
      <alignment horizontal="left" vertical="center" wrapText="1"/>
    </xf>
    <xf numFmtId="164" fontId="17" fillId="4" borderId="1" xfId="89" applyNumberFormat="1" applyFont="1" applyFill="1" applyBorder="1" applyAlignment="1">
      <alignment horizontal="right" vertical="center"/>
    </xf>
    <xf numFmtId="165" fontId="17" fillId="4" borderId="1" xfId="90" applyNumberFormat="1" applyFont="1" applyFill="1" applyBorder="1" applyAlignment="1">
      <alignment horizontal="right" vertical="center"/>
    </xf>
    <xf numFmtId="164" fontId="17" fillId="4" borderId="1" xfId="91" applyNumberFormat="1" applyFont="1" applyFill="1" applyBorder="1" applyAlignment="1">
      <alignment horizontal="right" vertical="center"/>
    </xf>
    <xf numFmtId="165" fontId="17" fillId="4" borderId="1" xfId="92" applyNumberFormat="1" applyFont="1" applyFill="1" applyBorder="1" applyAlignment="1">
      <alignment horizontal="right" vertical="center"/>
    </xf>
    <xf numFmtId="0" fontId="17" fillId="4" borderId="1" xfId="8" applyFont="1" applyFill="1" applyBorder="1" applyAlignment="1">
      <alignment horizontal="left" wrapText="1"/>
    </xf>
    <xf numFmtId="0" fontId="17" fillId="4" borderId="1" xfId="9" applyFont="1" applyFill="1" applyBorder="1" applyAlignment="1">
      <alignment horizontal="left" wrapText="1"/>
    </xf>
    <xf numFmtId="0" fontId="39" fillId="2" borderId="54" xfId="113" applyFont="1" applyBorder="1" applyAlignment="1">
      <alignment horizontal="left" vertical="top" wrapText="1"/>
    </xf>
    <xf numFmtId="164" fontId="39" fillId="2" borderId="66" xfId="113" applyNumberFormat="1" applyFont="1" applyBorder="1" applyAlignment="1">
      <alignment horizontal="right" vertical="top"/>
    </xf>
    <xf numFmtId="165" fontId="39" fillId="2" borderId="67" xfId="113" applyNumberFormat="1" applyFont="1" applyBorder="1" applyAlignment="1">
      <alignment horizontal="right" vertical="top"/>
    </xf>
    <xf numFmtId="164" fontId="39" fillId="2" borderId="67" xfId="113" applyNumberFormat="1" applyFont="1" applyBorder="1" applyAlignment="1">
      <alignment horizontal="right" vertical="top"/>
    </xf>
    <xf numFmtId="165" fontId="39" fillId="2" borderId="68" xfId="113" applyNumberFormat="1" applyFont="1" applyBorder="1" applyAlignment="1">
      <alignment horizontal="right" vertical="top"/>
    </xf>
    <xf numFmtId="0" fontId="39" fillId="2" borderId="58" xfId="113" applyFont="1" applyBorder="1" applyAlignment="1">
      <alignment horizontal="left" vertical="top" wrapText="1"/>
    </xf>
    <xf numFmtId="164" fontId="39" fillId="2" borderId="69" xfId="113" applyNumberFormat="1" applyFont="1" applyBorder="1" applyAlignment="1">
      <alignment horizontal="right" vertical="top"/>
    </xf>
    <xf numFmtId="165" fontId="39" fillId="2" borderId="70" xfId="113" applyNumberFormat="1" applyFont="1" applyBorder="1" applyAlignment="1">
      <alignment horizontal="right" vertical="top"/>
    </xf>
    <xf numFmtId="164" fontId="39" fillId="2" borderId="70" xfId="113" applyNumberFormat="1" applyFont="1" applyBorder="1" applyAlignment="1">
      <alignment horizontal="right" vertical="top"/>
    </xf>
    <xf numFmtId="165" fontId="39" fillId="2" borderId="71" xfId="113" applyNumberFormat="1" applyFont="1" applyBorder="1" applyAlignment="1">
      <alignment horizontal="right" vertical="top"/>
    </xf>
    <xf numFmtId="0" fontId="39" fillId="2" borderId="62" xfId="113" applyFont="1" applyBorder="1" applyAlignment="1">
      <alignment horizontal="left" vertical="top" wrapText="1"/>
    </xf>
    <xf numFmtId="164" fontId="39" fillId="2" borderId="72" xfId="113" applyNumberFormat="1" applyFont="1" applyBorder="1" applyAlignment="1">
      <alignment horizontal="right" vertical="top"/>
    </xf>
    <xf numFmtId="165" fontId="39" fillId="2" borderId="73" xfId="113" applyNumberFormat="1" applyFont="1" applyBorder="1" applyAlignment="1">
      <alignment horizontal="right" vertical="top"/>
    </xf>
    <xf numFmtId="164" fontId="39" fillId="2" borderId="73" xfId="113" applyNumberFormat="1" applyFont="1" applyBorder="1" applyAlignment="1">
      <alignment horizontal="right" vertical="top"/>
    </xf>
    <xf numFmtId="165" fontId="39" fillId="2" borderId="74" xfId="113" applyNumberFormat="1" applyFont="1" applyBorder="1" applyAlignment="1">
      <alignment horizontal="right" vertical="top"/>
    </xf>
    <xf numFmtId="0" fontId="39" fillId="11" borderId="63" xfId="113" applyFont="1" applyFill="1" applyBorder="1" applyAlignment="1">
      <alignment horizontal="center" wrapText="1"/>
    </xf>
    <xf numFmtId="0" fontId="39" fillId="11" borderId="64" xfId="113" applyFont="1" applyFill="1" applyBorder="1" applyAlignment="1">
      <alignment horizontal="center" wrapText="1"/>
    </xf>
    <xf numFmtId="0" fontId="39" fillId="11" borderId="65" xfId="113" applyFont="1" applyFill="1" applyBorder="1" applyAlignment="1">
      <alignment horizontal="center" wrapText="1"/>
    </xf>
    <xf numFmtId="0" fontId="17" fillId="4" borderId="1" xfId="19" applyFont="1" applyFill="1" applyBorder="1" applyAlignment="1">
      <alignment horizontal="left" vertical="top" wrapText="1"/>
    </xf>
    <xf numFmtId="0" fontId="17" fillId="4" borderId="1" xfId="20" applyFont="1" applyFill="1" applyBorder="1" applyAlignment="1">
      <alignment horizontal="left" vertical="top" wrapText="1"/>
    </xf>
    <xf numFmtId="0" fontId="17" fillId="4" borderId="1" xfId="21" applyFont="1" applyFill="1" applyBorder="1" applyAlignment="1">
      <alignment horizontal="left" vertical="top" wrapText="1"/>
    </xf>
    <xf numFmtId="0" fontId="23" fillId="4" borderId="1" xfId="3" applyFont="1" applyFill="1" applyBorder="1" applyAlignment="1">
      <alignment horizontal="center" vertical="center" wrapText="1"/>
    </xf>
    <xf numFmtId="0" fontId="40" fillId="4" borderId="75" xfId="61" applyFont="1" applyFill="1" applyBorder="1"/>
    <xf numFmtId="0" fontId="19" fillId="0" borderId="75" xfId="0" applyFont="1" applyBorder="1"/>
    <xf numFmtId="0" fontId="40" fillId="4" borderId="1" xfId="61" applyFont="1" applyFill="1" applyBorder="1"/>
    <xf numFmtId="0" fontId="41" fillId="4" borderId="75" xfId="61" applyFont="1" applyFill="1" applyBorder="1"/>
    <xf numFmtId="0" fontId="42" fillId="5" borderId="75" xfId="0" applyFont="1" applyFill="1" applyBorder="1" applyAlignment="1">
      <alignment vertical="center"/>
    </xf>
    <xf numFmtId="0" fontId="43" fillId="4" borderId="75" xfId="61" applyFont="1" applyFill="1" applyBorder="1"/>
    <xf numFmtId="0" fontId="44" fillId="4" borderId="75" xfId="61" applyFont="1" applyFill="1" applyBorder="1"/>
    <xf numFmtId="0" fontId="42" fillId="0" borderId="0" xfId="0" applyFont="1"/>
    <xf numFmtId="0" fontId="42" fillId="5" borderId="0" xfId="0" applyFont="1" applyFill="1" applyAlignment="1">
      <alignment vertical="center"/>
    </xf>
    <xf numFmtId="0" fontId="43" fillId="4" borderId="1" xfId="61" applyFont="1" applyFill="1" applyBorder="1"/>
    <xf numFmtId="0" fontId="44" fillId="4" borderId="1" xfId="61" applyFont="1" applyFill="1" applyBorder="1"/>
    <xf numFmtId="0" fontId="22" fillId="5" borderId="1" xfId="60" applyFont="1" applyFill="1" applyBorder="1" applyAlignment="1">
      <alignment vertical="center"/>
    </xf>
    <xf numFmtId="0" fontId="23" fillId="4" borderId="1" xfId="3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9" fontId="7" fillId="4" borderId="1" xfId="62" applyFont="1" applyFill="1" applyBorder="1" applyAlignment="1">
      <alignment vertical="center"/>
    </xf>
    <xf numFmtId="0" fontId="7" fillId="0" borderId="0" xfId="0" applyFont="1"/>
    <xf numFmtId="0" fontId="45" fillId="5" borderId="1" xfId="60" applyFont="1" applyFill="1" applyBorder="1" applyAlignment="1">
      <alignment vertical="center"/>
    </xf>
    <xf numFmtId="0" fontId="47" fillId="2" borderId="54" xfId="114" applyFont="1" applyBorder="1" applyAlignment="1">
      <alignment horizontal="left" vertical="top" wrapText="1"/>
    </xf>
    <xf numFmtId="164" fontId="47" fillId="2" borderId="66" xfId="114" applyNumberFormat="1" applyFont="1" applyBorder="1" applyAlignment="1">
      <alignment horizontal="right" vertical="top"/>
    </xf>
    <xf numFmtId="165" fontId="47" fillId="2" borderId="67" xfId="114" applyNumberFormat="1" applyFont="1" applyBorder="1" applyAlignment="1">
      <alignment horizontal="right" vertical="top"/>
    </xf>
    <xf numFmtId="164" fontId="47" fillId="2" borderId="67" xfId="114" applyNumberFormat="1" applyFont="1" applyBorder="1" applyAlignment="1">
      <alignment horizontal="right" vertical="top"/>
    </xf>
    <xf numFmtId="165" fontId="47" fillId="2" borderId="68" xfId="114" applyNumberFormat="1" applyFont="1" applyBorder="1" applyAlignment="1">
      <alignment horizontal="right" vertical="top"/>
    </xf>
    <xf numFmtId="0" fontId="47" fillId="2" borderId="58" xfId="114" applyFont="1" applyBorder="1" applyAlignment="1">
      <alignment horizontal="left" vertical="top" wrapText="1"/>
    </xf>
    <xf numFmtId="164" fontId="47" fillId="2" borderId="69" xfId="114" applyNumberFormat="1" applyFont="1" applyBorder="1" applyAlignment="1">
      <alignment horizontal="right" vertical="top"/>
    </xf>
    <xf numFmtId="165" fontId="47" fillId="2" borderId="70" xfId="114" applyNumberFormat="1" applyFont="1" applyBorder="1" applyAlignment="1">
      <alignment horizontal="right" vertical="top"/>
    </xf>
    <xf numFmtId="164" fontId="47" fillId="2" borderId="70" xfId="114" applyNumberFormat="1" applyFont="1" applyBorder="1" applyAlignment="1">
      <alignment horizontal="right" vertical="top"/>
    </xf>
    <xf numFmtId="165" fontId="47" fillId="2" borderId="71" xfId="114" applyNumberFormat="1" applyFont="1" applyBorder="1" applyAlignment="1">
      <alignment horizontal="right" vertical="top"/>
    </xf>
    <xf numFmtId="0" fontId="47" fillId="2" borderId="62" xfId="114" applyFont="1" applyBorder="1" applyAlignment="1">
      <alignment horizontal="left" vertical="top" wrapText="1"/>
    </xf>
    <xf numFmtId="164" fontId="47" fillId="2" borderId="72" xfId="114" applyNumberFormat="1" applyFont="1" applyBorder="1" applyAlignment="1">
      <alignment horizontal="right" vertical="top"/>
    </xf>
    <xf numFmtId="165" fontId="47" fillId="2" borderId="73" xfId="114" applyNumberFormat="1" applyFont="1" applyBorder="1" applyAlignment="1">
      <alignment horizontal="right" vertical="top"/>
    </xf>
    <xf numFmtId="164" fontId="47" fillId="2" borderId="73" xfId="114" applyNumberFormat="1" applyFont="1" applyBorder="1" applyAlignment="1">
      <alignment horizontal="right" vertical="top"/>
    </xf>
    <xf numFmtId="165" fontId="47" fillId="2" borderId="74" xfId="114" applyNumberFormat="1" applyFont="1" applyBorder="1" applyAlignment="1">
      <alignment horizontal="right" vertical="top"/>
    </xf>
    <xf numFmtId="0" fontId="47" fillId="11" borderId="79" xfId="114" applyFont="1" applyFill="1" applyBorder="1" applyAlignment="1">
      <alignment horizontal="center" wrapText="1"/>
    </xf>
    <xf numFmtId="0" fontId="47" fillId="11" borderId="80" xfId="114" applyFont="1" applyFill="1" applyBorder="1" applyAlignment="1">
      <alignment horizontal="center" wrapText="1"/>
    </xf>
    <xf numFmtId="0" fontId="47" fillId="11" borderId="81" xfId="114" applyFont="1" applyFill="1" applyBorder="1" applyAlignment="1">
      <alignment horizontal="center" wrapText="1"/>
    </xf>
    <xf numFmtId="0" fontId="48" fillId="4" borderId="1" xfId="0" applyFont="1" applyFill="1" applyBorder="1"/>
    <xf numFmtId="0" fontId="49" fillId="4" borderId="1" xfId="78" applyFont="1" applyFill="1" applyBorder="1" applyAlignment="1">
      <alignment horizontal="left" vertical="center" wrapText="1"/>
    </xf>
    <xf numFmtId="165" fontId="49" fillId="4" borderId="1" xfId="80" applyNumberFormat="1" applyFont="1" applyFill="1" applyBorder="1" applyAlignment="1">
      <alignment horizontal="right" vertical="center"/>
    </xf>
    <xf numFmtId="0" fontId="49" fillId="4" borderId="1" xfId="83" applyFont="1" applyFill="1" applyBorder="1" applyAlignment="1">
      <alignment horizontal="left" vertical="center" wrapText="1"/>
    </xf>
    <xf numFmtId="165" fontId="49" fillId="4" borderId="1" xfId="85" applyNumberFormat="1" applyFont="1" applyFill="1" applyBorder="1" applyAlignment="1">
      <alignment horizontal="right" vertical="center"/>
    </xf>
    <xf numFmtId="0" fontId="23" fillId="4" borderId="1" xfId="3" applyFont="1" applyFill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left" wrapText="1"/>
    </xf>
    <xf numFmtId="0" fontId="17" fillId="4" borderId="1" xfId="5" applyFont="1" applyFill="1" applyBorder="1" applyAlignment="1">
      <alignment horizontal="left" wrapText="1"/>
    </xf>
    <xf numFmtId="0" fontId="17" fillId="4" borderId="1" xfId="6" applyFont="1" applyFill="1" applyBorder="1" applyAlignment="1">
      <alignment horizontal="left" wrapText="1"/>
    </xf>
    <xf numFmtId="0" fontId="17" fillId="4" borderId="1" xfId="7" applyFont="1" applyFill="1" applyBorder="1" applyAlignment="1">
      <alignment horizontal="left" wrapText="1"/>
    </xf>
    <xf numFmtId="0" fontId="17" fillId="4" borderId="1" xfId="8" applyFont="1" applyFill="1" applyBorder="1" applyAlignment="1">
      <alignment horizontal="left" wrapText="1"/>
    </xf>
    <xf numFmtId="0" fontId="17" fillId="4" borderId="1" xfId="9" applyFont="1" applyFill="1" applyBorder="1" applyAlignment="1">
      <alignment horizontal="left" wrapText="1"/>
    </xf>
    <xf numFmtId="0" fontId="17" fillId="4" borderId="1" xfId="10" applyFont="1" applyFill="1" applyBorder="1" applyAlignment="1">
      <alignment horizontal="center" wrapText="1"/>
    </xf>
    <xf numFmtId="0" fontId="17" fillId="4" borderId="1" xfId="11" applyFont="1" applyFill="1" applyBorder="1" applyAlignment="1">
      <alignment horizontal="center" wrapText="1"/>
    </xf>
    <xf numFmtId="0" fontId="17" fillId="4" borderId="1" xfId="12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17" fillId="4" borderId="1" xfId="14" applyFont="1" applyFill="1" applyBorder="1" applyAlignment="1">
      <alignment horizontal="center" wrapText="1"/>
    </xf>
    <xf numFmtId="0" fontId="17" fillId="4" borderId="1" xfId="15" applyFont="1" applyFill="1" applyBorder="1" applyAlignment="1">
      <alignment horizontal="center" wrapText="1"/>
    </xf>
    <xf numFmtId="0" fontId="17" fillId="4" borderId="1" xfId="67" applyFont="1" applyFill="1" applyBorder="1" applyAlignment="1">
      <alignment horizontal="center" vertical="center" wrapText="1"/>
    </xf>
    <xf numFmtId="0" fontId="17" fillId="4" borderId="1" xfId="67" applyFont="1" applyFill="1" applyBorder="1" applyAlignment="1">
      <alignment vertical="center" wrapText="1"/>
    </xf>
    <xf numFmtId="0" fontId="17" fillId="4" borderId="1" xfId="71" applyFont="1" applyFill="1" applyBorder="1" applyAlignment="1">
      <alignment vertical="center" wrapText="1"/>
    </xf>
    <xf numFmtId="0" fontId="17" fillId="4" borderId="1" xfId="72" applyFont="1" applyFill="1" applyBorder="1" applyAlignment="1">
      <alignment vertical="center" wrapText="1"/>
    </xf>
    <xf numFmtId="0" fontId="17" fillId="4" borderId="1" xfId="73" applyFont="1" applyFill="1" applyBorder="1" applyAlignment="1">
      <alignment vertical="center" wrapText="1"/>
    </xf>
    <xf numFmtId="0" fontId="17" fillId="4" borderId="1" xfId="76" applyFont="1" applyFill="1" applyBorder="1" applyAlignment="1">
      <alignment horizontal="center" vertical="center" wrapText="1"/>
    </xf>
    <xf numFmtId="0" fontId="17" fillId="4" borderId="1" xfId="77" applyFont="1" applyFill="1" applyBorder="1" applyAlignment="1">
      <alignment horizontal="center" vertical="center" wrapText="1"/>
    </xf>
    <xf numFmtId="0" fontId="17" fillId="4" borderId="1" xfId="113" applyFont="1" applyFill="1" applyBorder="1" applyAlignment="1">
      <alignment horizontal="left" vertical="top" wrapText="1"/>
    </xf>
    <xf numFmtId="165" fontId="17" fillId="4" borderId="1" xfId="113" applyNumberFormat="1" applyFont="1" applyFill="1" applyBorder="1" applyAlignment="1">
      <alignment horizontal="right" vertical="top"/>
    </xf>
    <xf numFmtId="4" fontId="17" fillId="4" borderId="1" xfId="96" applyNumberFormat="1" applyFont="1" applyFill="1" applyBorder="1" applyAlignment="1">
      <alignment horizontal="right" vertical="center"/>
    </xf>
    <xf numFmtId="4" fontId="17" fillId="4" borderId="1" xfId="98" applyNumberFormat="1" applyFont="1" applyFill="1" applyBorder="1" applyAlignment="1">
      <alignment horizontal="right" vertical="center"/>
    </xf>
    <xf numFmtId="0" fontId="50" fillId="4" borderId="1" xfId="115" applyFont="1" applyFill="1" applyBorder="1" applyAlignment="1">
      <alignment horizontal="center" vertical="center" wrapText="1"/>
    </xf>
    <xf numFmtId="0" fontId="17" fillId="4" borderId="1" xfId="115" applyFont="1" applyFill="1" applyBorder="1" applyAlignment="1">
      <alignment horizontal="left" vertical="top" wrapText="1"/>
    </xf>
    <xf numFmtId="168" fontId="17" fillId="4" borderId="1" xfId="115" applyNumberFormat="1" applyFont="1" applyFill="1" applyBorder="1" applyAlignment="1">
      <alignment horizontal="right" vertical="top"/>
    </xf>
    <xf numFmtId="169" fontId="17" fillId="4" borderId="1" xfId="115" applyNumberFormat="1" applyFont="1" applyFill="1" applyBorder="1" applyAlignment="1">
      <alignment horizontal="right" vertical="top"/>
    </xf>
    <xf numFmtId="0" fontId="0" fillId="0" borderId="0" xfId="0" applyFont="1"/>
    <xf numFmtId="0" fontId="0" fillId="4" borderId="1" xfId="0" applyFont="1" applyFill="1" applyBorder="1"/>
    <xf numFmtId="0" fontId="51" fillId="4" borderId="1" xfId="78" applyFont="1" applyFill="1" applyBorder="1" applyAlignment="1">
      <alignment horizontal="left" vertical="center" wrapText="1"/>
    </xf>
    <xf numFmtId="165" fontId="51" fillId="4" borderId="1" xfId="80" applyNumberFormat="1" applyFont="1" applyFill="1" applyBorder="1" applyAlignment="1">
      <alignment horizontal="right" vertical="center"/>
    </xf>
    <xf numFmtId="165" fontId="51" fillId="4" borderId="1" xfId="82" applyNumberFormat="1" applyFont="1" applyFill="1" applyBorder="1" applyAlignment="1">
      <alignment horizontal="right" vertical="center"/>
    </xf>
    <xf numFmtId="0" fontId="51" fillId="4" borderId="1" xfId="83" applyFont="1" applyFill="1" applyBorder="1" applyAlignment="1">
      <alignment horizontal="left" vertical="center" wrapText="1"/>
    </xf>
    <xf numFmtId="165" fontId="51" fillId="4" borderId="1" xfId="85" applyNumberFormat="1" applyFont="1" applyFill="1" applyBorder="1" applyAlignment="1">
      <alignment horizontal="right" vertical="center"/>
    </xf>
    <xf numFmtId="165" fontId="51" fillId="4" borderId="1" xfId="87" applyNumberFormat="1" applyFont="1" applyFill="1" applyBorder="1" applyAlignment="1">
      <alignment horizontal="right" vertical="center"/>
    </xf>
    <xf numFmtId="0" fontId="52" fillId="4" borderId="1" xfId="61" applyFont="1" applyFill="1" applyBorder="1"/>
    <xf numFmtId="0" fontId="19" fillId="5" borderId="1" xfId="0" applyFont="1" applyFill="1" applyBorder="1" applyAlignment="1">
      <alignment vertical="center"/>
    </xf>
    <xf numFmtId="0" fontId="53" fillId="4" borderId="1" xfId="61" applyFont="1" applyFill="1" applyBorder="1"/>
    <xf numFmtId="0" fontId="19" fillId="0" borderId="1" xfId="0" applyFont="1" applyBorder="1"/>
    <xf numFmtId="0" fontId="42" fillId="0" borderId="75" xfId="0" applyFont="1" applyBorder="1"/>
    <xf numFmtId="164" fontId="39" fillId="2" borderId="1" xfId="113" applyNumberFormat="1" applyFont="1" applyBorder="1" applyAlignment="1">
      <alignment horizontal="right" vertical="top"/>
    </xf>
    <xf numFmtId="165" fontId="39" fillId="2" borderId="1" xfId="113" applyNumberFormat="1" applyFont="1" applyBorder="1" applyAlignment="1">
      <alignment horizontal="right" vertical="top"/>
    </xf>
    <xf numFmtId="0" fontId="4" fillId="11" borderId="9" xfId="76" applyFont="1" applyFill="1" applyBorder="1" applyAlignment="1">
      <alignment horizontal="center" vertical="center" wrapText="1"/>
    </xf>
    <xf numFmtId="0" fontId="4" fillId="11" borderId="10" xfId="77" applyFont="1" applyFill="1" applyBorder="1" applyAlignment="1">
      <alignment horizontal="center" vertical="center" wrapText="1"/>
    </xf>
    <xf numFmtId="164" fontId="4" fillId="2" borderId="1" xfId="89" applyNumberFormat="1" applyFont="1" applyFill="1" applyBorder="1" applyAlignment="1">
      <alignment horizontal="right" vertical="center"/>
    </xf>
    <xf numFmtId="165" fontId="4" fillId="2" borderId="1" xfId="90" applyNumberFormat="1" applyFont="1" applyFill="1" applyBorder="1" applyAlignment="1">
      <alignment horizontal="right" vertical="center"/>
    </xf>
    <xf numFmtId="164" fontId="4" fillId="2" borderId="1" xfId="91" applyNumberFormat="1" applyFont="1" applyFill="1" applyBorder="1" applyAlignment="1">
      <alignment horizontal="right" vertical="center"/>
    </xf>
    <xf numFmtId="165" fontId="4" fillId="2" borderId="1" xfId="92" applyNumberFormat="1" applyFont="1" applyFill="1" applyBorder="1" applyAlignment="1">
      <alignment horizontal="right" vertical="center"/>
    </xf>
    <xf numFmtId="164" fontId="39" fillId="2" borderId="67" xfId="113" applyNumberFormat="1" applyFont="1" applyBorder="1" applyAlignment="1">
      <alignment horizontal="right" vertical="center"/>
    </xf>
    <xf numFmtId="165" fontId="39" fillId="2" borderId="67" xfId="113" applyNumberFormat="1" applyFont="1" applyBorder="1" applyAlignment="1">
      <alignment horizontal="right" vertical="center"/>
    </xf>
    <xf numFmtId="164" fontId="39" fillId="2" borderId="70" xfId="113" applyNumberFormat="1" applyFont="1" applyBorder="1" applyAlignment="1">
      <alignment horizontal="right" vertical="center"/>
    </xf>
    <xf numFmtId="165" fontId="39" fillId="2" borderId="70" xfId="113" applyNumberFormat="1" applyFont="1" applyBorder="1" applyAlignment="1">
      <alignment horizontal="right" vertical="center"/>
    </xf>
    <xf numFmtId="164" fontId="39" fillId="2" borderId="73" xfId="113" applyNumberFormat="1" applyFont="1" applyBorder="1" applyAlignment="1">
      <alignment horizontal="right" vertical="center"/>
    </xf>
    <xf numFmtId="165" fontId="39" fillId="2" borderId="73" xfId="113" applyNumberFormat="1" applyFont="1" applyBorder="1" applyAlignment="1">
      <alignment horizontal="right" vertical="center"/>
    </xf>
    <xf numFmtId="10" fontId="4" fillId="2" borderId="13" xfId="82" applyNumberFormat="1" applyFont="1" applyFill="1" applyBorder="1" applyAlignment="1">
      <alignment horizontal="right" vertical="center"/>
    </xf>
    <xf numFmtId="10" fontId="4" fillId="2" borderId="16" xfId="82" applyNumberFormat="1" applyFont="1" applyFill="1" applyBorder="1" applyAlignment="1">
      <alignment horizontal="right" vertical="center"/>
    </xf>
    <xf numFmtId="10" fontId="4" fillId="2" borderId="19" xfId="82" applyNumberFormat="1" applyFont="1" applyFill="1" applyBorder="1" applyAlignment="1">
      <alignment horizontal="right" vertical="center"/>
    </xf>
    <xf numFmtId="0" fontId="42" fillId="4" borderId="1" xfId="0" applyFont="1" applyFill="1" applyBorder="1"/>
    <xf numFmtId="164" fontId="54" fillId="4" borderId="1" xfId="27" applyNumberFormat="1" applyFont="1" applyFill="1" applyBorder="1" applyAlignment="1">
      <alignment horizontal="right" vertical="center"/>
    </xf>
    <xf numFmtId="164" fontId="54" fillId="4" borderId="1" xfId="31" applyNumberFormat="1" applyFont="1" applyFill="1" applyBorder="1" applyAlignment="1">
      <alignment horizontal="right" vertical="center"/>
    </xf>
    <xf numFmtId="164" fontId="54" fillId="4" borderId="1" xfId="35" applyNumberFormat="1" applyFont="1" applyFill="1" applyBorder="1" applyAlignment="1">
      <alignment horizontal="right" vertical="center"/>
    </xf>
    <xf numFmtId="0" fontId="55" fillId="4" borderId="1" xfId="3" applyFont="1" applyFill="1" applyBorder="1" applyAlignment="1">
      <alignment horizontal="center" vertical="center" wrapText="1"/>
    </xf>
    <xf numFmtId="0" fontId="17" fillId="4" borderId="1" xfId="31" applyFont="1" applyFill="1" applyBorder="1" applyAlignment="1">
      <alignment horizontal="right" vertical="center"/>
    </xf>
    <xf numFmtId="0" fontId="17" fillId="4" borderId="1" xfId="32" applyFont="1" applyFill="1" applyBorder="1" applyAlignment="1">
      <alignment horizontal="right" vertical="center"/>
    </xf>
    <xf numFmtId="0" fontId="17" fillId="4" borderId="1" xfId="35" applyFont="1" applyFill="1" applyBorder="1" applyAlignment="1">
      <alignment horizontal="right" vertical="center"/>
    </xf>
    <xf numFmtId="0" fontId="17" fillId="4" borderId="1" xfId="36" applyFont="1" applyFill="1" applyBorder="1" applyAlignment="1">
      <alignment horizontal="right" vertical="center"/>
    </xf>
    <xf numFmtId="164" fontId="7" fillId="4" borderId="1" xfId="0" applyNumberFormat="1" applyFont="1" applyFill="1" applyBorder="1"/>
    <xf numFmtId="165" fontId="7" fillId="4" borderId="1" xfId="0" applyNumberFormat="1" applyFont="1" applyFill="1" applyBorder="1"/>
    <xf numFmtId="0" fontId="54" fillId="4" borderId="1" xfId="31" applyFont="1" applyFill="1" applyBorder="1" applyAlignment="1">
      <alignment horizontal="right" vertical="center"/>
    </xf>
    <xf numFmtId="0" fontId="54" fillId="4" borderId="1" xfId="34" applyFont="1" applyFill="1" applyBorder="1" applyAlignment="1">
      <alignment horizontal="right" vertical="center"/>
    </xf>
    <xf numFmtId="0" fontId="54" fillId="4" borderId="1" xfId="35" applyFont="1" applyFill="1" applyBorder="1" applyAlignment="1">
      <alignment horizontal="right" vertical="center"/>
    </xf>
    <xf numFmtId="164" fontId="42" fillId="4" borderId="1" xfId="0" applyNumberFormat="1" applyFont="1" applyFill="1" applyBorder="1"/>
    <xf numFmtId="165" fontId="42" fillId="4" borderId="1" xfId="0" applyNumberFormat="1" applyFont="1" applyFill="1" applyBorder="1"/>
    <xf numFmtId="10" fontId="42" fillId="4" borderId="1" xfId="0" applyNumberFormat="1" applyFont="1" applyFill="1" applyBorder="1"/>
    <xf numFmtId="164" fontId="55" fillId="4" borderId="1" xfId="3" applyNumberFormat="1" applyFont="1" applyFill="1" applyBorder="1" applyAlignment="1">
      <alignment horizontal="center" vertical="center" wrapText="1"/>
    </xf>
    <xf numFmtId="165" fontId="55" fillId="4" borderId="1" xfId="3" applyNumberFormat="1" applyFont="1" applyFill="1" applyBorder="1" applyAlignment="1">
      <alignment horizontal="center" vertical="center" wrapText="1"/>
    </xf>
    <xf numFmtId="10" fontId="17" fillId="4" borderId="1" xfId="82" applyNumberFormat="1" applyFont="1" applyFill="1" applyBorder="1" applyAlignment="1">
      <alignment horizontal="right" vertical="center"/>
    </xf>
    <xf numFmtId="165" fontId="17" fillId="4" borderId="1" xfId="113" applyNumberFormat="1" applyFont="1" applyFill="1" applyBorder="1" applyAlignment="1">
      <alignment horizontal="right" vertical="center"/>
    </xf>
    <xf numFmtId="164" fontId="17" fillId="4" borderId="1" xfId="113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10" fontId="0" fillId="0" borderId="1" xfId="0" applyNumberFormat="1" applyFont="1" applyBorder="1"/>
    <xf numFmtId="10" fontId="7" fillId="0" borderId="1" xfId="0" applyNumberFormat="1" applyFont="1" applyBorder="1"/>
    <xf numFmtId="165" fontId="4" fillId="2" borderId="15" xfId="80" applyNumberFormat="1" applyFont="1" applyFill="1" applyBorder="1" applyAlignment="1">
      <alignment horizontal="right" vertical="center"/>
    </xf>
    <xf numFmtId="165" fontId="4" fillId="2" borderId="18" xfId="8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11" borderId="89" xfId="75" applyFont="1" applyFill="1" applyBorder="1" applyAlignment="1">
      <alignment horizontal="center" vertical="center" wrapText="1"/>
    </xf>
    <xf numFmtId="0" fontId="39" fillId="11" borderId="90" xfId="113" applyFont="1" applyFill="1" applyBorder="1" applyAlignment="1">
      <alignment horizontal="center" vertical="center" wrapText="1"/>
    </xf>
    <xf numFmtId="0" fontId="39" fillId="11" borderId="91" xfId="113" applyFont="1" applyFill="1" applyBorder="1" applyAlignment="1">
      <alignment horizontal="center" vertical="center" wrapText="1"/>
    </xf>
    <xf numFmtId="164" fontId="4" fillId="2" borderId="92" xfId="79" applyNumberFormat="1" applyFont="1" applyFill="1" applyBorder="1" applyAlignment="1">
      <alignment horizontal="right" vertical="center"/>
    </xf>
    <xf numFmtId="165" fontId="39" fillId="2" borderId="68" xfId="113" applyNumberFormat="1" applyFont="1" applyBorder="1" applyAlignment="1">
      <alignment horizontal="right" vertical="center"/>
    </xf>
    <xf numFmtId="164" fontId="4" fillId="2" borderId="93" xfId="84" applyNumberFormat="1" applyFont="1" applyFill="1" applyBorder="1" applyAlignment="1">
      <alignment horizontal="right" vertical="center"/>
    </xf>
    <xf numFmtId="165" fontId="39" fillId="2" borderId="71" xfId="113" applyNumberFormat="1" applyFont="1" applyBorder="1" applyAlignment="1">
      <alignment horizontal="right" vertical="center"/>
    </xf>
    <xf numFmtId="164" fontId="4" fillId="2" borderId="94" xfId="89" applyNumberFormat="1" applyFont="1" applyFill="1" applyBorder="1" applyAlignment="1">
      <alignment horizontal="right" vertical="center"/>
    </xf>
    <xf numFmtId="165" fontId="39" fillId="2" borderId="74" xfId="113" applyNumberFormat="1" applyFont="1" applyBorder="1" applyAlignment="1">
      <alignment horizontal="right" vertical="center"/>
    </xf>
    <xf numFmtId="0" fontId="39" fillId="2" borderId="1" xfId="113" applyFont="1" applyBorder="1" applyAlignment="1">
      <alignment horizontal="left" vertical="top" wrapText="1"/>
    </xf>
    <xf numFmtId="0" fontId="5" fillId="5" borderId="1" xfId="117" applyFill="1" applyAlignment="1">
      <alignment vertical="center"/>
    </xf>
    <xf numFmtId="0" fontId="6" fillId="5" borderId="1" xfId="118" applyFill="1" applyBorder="1" applyAlignment="1">
      <alignment vertical="center"/>
    </xf>
    <xf numFmtId="0" fontId="5" fillId="5" borderId="1" xfId="117" applyFill="1" applyBorder="1" applyAlignment="1">
      <alignment vertical="center"/>
    </xf>
    <xf numFmtId="0" fontId="9" fillId="5" borderId="1" xfId="118" applyFont="1" applyFill="1" applyBorder="1" applyAlignment="1">
      <alignment vertical="center"/>
    </xf>
    <xf numFmtId="0" fontId="10" fillId="5" borderId="1" xfId="117" applyFont="1" applyFill="1" applyBorder="1" applyAlignment="1">
      <alignment vertical="center"/>
    </xf>
    <xf numFmtId="0" fontId="5" fillId="2" borderId="1" xfId="117"/>
    <xf numFmtId="0" fontId="56" fillId="2" borderId="1" xfId="117" applyFont="1"/>
    <xf numFmtId="0" fontId="18" fillId="2" borderId="1" xfId="119" applyFont="1" applyBorder="1" applyAlignment="1">
      <alignment horizontal="left"/>
    </xf>
    <xf numFmtId="0" fontId="57" fillId="2" borderId="95" xfId="117" applyFont="1" applyBorder="1"/>
    <xf numFmtId="0" fontId="58" fillId="2" borderId="96" xfId="117" applyFont="1" applyBorder="1"/>
    <xf numFmtId="0" fontId="58" fillId="2" borderId="97" xfId="117" applyFont="1" applyBorder="1"/>
    <xf numFmtId="0" fontId="58" fillId="2" borderId="1" xfId="117" applyFont="1"/>
    <xf numFmtId="0" fontId="57" fillId="2" borderId="98" xfId="117" applyFont="1" applyBorder="1"/>
    <xf numFmtId="0" fontId="58" fillId="2" borderId="1" xfId="117" applyFont="1" applyBorder="1"/>
    <xf numFmtId="0" fontId="5" fillId="2" borderId="99" xfId="117" applyBorder="1"/>
    <xf numFmtId="0" fontId="6" fillId="2" borderId="20" xfId="118"/>
    <xf numFmtId="0" fontId="59" fillId="2" borderId="1" xfId="117" applyFont="1"/>
    <xf numFmtId="0" fontId="60" fillId="2" borderId="1" xfId="120" applyFont="1" applyBorder="1"/>
    <xf numFmtId="0" fontId="6" fillId="2" borderId="1" xfId="120" applyBorder="1"/>
    <xf numFmtId="0" fontId="5" fillId="2" borderId="1" xfId="117" applyBorder="1"/>
    <xf numFmtId="0" fontId="60" fillId="2" borderId="1" xfId="120" applyFont="1"/>
    <xf numFmtId="0" fontId="6" fillId="2" borderId="1" xfId="120"/>
    <xf numFmtId="0" fontId="61" fillId="2" borderId="1" xfId="117" applyFont="1"/>
    <xf numFmtId="0" fontId="0" fillId="2" borderId="1" xfId="117" applyFont="1"/>
    <xf numFmtId="0" fontId="8" fillId="2" borderId="1" xfId="116" applyFont="1" applyFill="1" applyAlignment="1">
      <alignment vertical="center"/>
    </xf>
    <xf numFmtId="0" fontId="62" fillId="5" borderId="100" xfId="118" applyFont="1" applyFill="1" applyBorder="1" applyAlignment="1">
      <alignment vertical="center"/>
    </xf>
    <xf numFmtId="0" fontId="10" fillId="5" borderId="100" xfId="0" applyFont="1" applyFill="1" applyBorder="1" applyAlignment="1">
      <alignment vertical="center"/>
    </xf>
    <xf numFmtId="0" fontId="0" fillId="5" borderId="100" xfId="0" applyFill="1" applyBorder="1" applyAlignment="1">
      <alignment vertical="center"/>
    </xf>
    <xf numFmtId="0" fontId="52" fillId="4" borderId="75" xfId="116" applyFont="1" applyFill="1" applyBorder="1"/>
    <xf numFmtId="0" fontId="19" fillId="5" borderId="75" xfId="0" applyFont="1" applyFill="1" applyBorder="1" applyAlignment="1">
      <alignment vertical="center"/>
    </xf>
    <xf numFmtId="0" fontId="53" fillId="4" borderId="75" xfId="116" applyFont="1" applyFill="1" applyBorder="1"/>
    <xf numFmtId="0" fontId="40" fillId="4" borderId="75" xfId="116" applyFont="1" applyFill="1" applyBorder="1"/>
    <xf numFmtId="0" fontId="63" fillId="5" borderId="1" xfId="118" applyFont="1" applyFill="1" applyBorder="1" applyAlignment="1">
      <alignment vertical="center"/>
    </xf>
    <xf numFmtId="0" fontId="8" fillId="3" borderId="1" xfId="116" applyFont="1" applyAlignment="1">
      <alignment vertical="center"/>
    </xf>
    <xf numFmtId="0" fontId="64" fillId="0" borderId="0" xfId="0" applyFont="1"/>
    <xf numFmtId="0" fontId="32" fillId="5" borderId="1" xfId="118" applyFont="1" applyFill="1" applyBorder="1" applyAlignment="1">
      <alignment vertical="center"/>
    </xf>
    <xf numFmtId="0" fontId="0" fillId="13" borderId="0" xfId="0" applyFill="1"/>
    <xf numFmtId="0" fontId="0" fillId="0" borderId="0" xfId="0" applyAlignment="1">
      <alignment wrapText="1"/>
    </xf>
    <xf numFmtId="0" fontId="42" fillId="14" borderId="1" xfId="0" applyFont="1" applyFill="1" applyBorder="1" applyAlignment="1">
      <alignment vertical="center" wrapText="1"/>
    </xf>
    <xf numFmtId="0" fontId="42" fillId="14" borderId="1" xfId="0" applyFont="1" applyFill="1" applyBorder="1" applyAlignment="1">
      <alignment horizontal="center" vertical="center"/>
    </xf>
    <xf numFmtId="0" fontId="6" fillId="15" borderId="35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vertical="center" wrapText="1"/>
    </xf>
    <xf numFmtId="10" fontId="66" fillId="5" borderId="103" xfId="62" applyNumberFormat="1" applyFont="1" applyFill="1" applyBorder="1" applyAlignment="1">
      <alignment vertical="center"/>
    </xf>
    <xf numFmtId="167" fontId="66" fillId="5" borderId="103" xfId="62" applyNumberFormat="1" applyFont="1" applyFill="1" applyBorder="1" applyAlignment="1">
      <alignment vertical="center"/>
    </xf>
    <xf numFmtId="167" fontId="66" fillId="5" borderId="104" xfId="62" applyNumberFormat="1" applyFont="1" applyFill="1" applyBorder="1" applyAlignment="1">
      <alignment vertical="center"/>
    </xf>
    <xf numFmtId="10" fontId="66" fillId="5" borderId="104" xfId="62" applyNumberFormat="1" applyFont="1" applyFill="1" applyBorder="1" applyAlignment="1">
      <alignment vertical="center"/>
    </xf>
    <xf numFmtId="0" fontId="6" fillId="15" borderId="38" xfId="0" applyFont="1" applyFill="1" applyBorder="1" applyAlignment="1">
      <alignment vertical="center" wrapText="1"/>
    </xf>
    <xf numFmtId="0" fontId="65" fillId="15" borderId="104" xfId="0" applyFont="1" applyFill="1" applyBorder="1" applyAlignment="1">
      <alignment horizontal="left" vertical="center" indent="1"/>
    </xf>
    <xf numFmtId="0" fontId="68" fillId="15" borderId="104" xfId="0" applyFont="1" applyFill="1" applyBorder="1" applyAlignment="1">
      <alignment horizontal="center" vertical="center" wrapText="1"/>
    </xf>
    <xf numFmtId="0" fontId="68" fillId="15" borderId="104" xfId="0" applyFont="1" applyFill="1" applyBorder="1" applyAlignment="1">
      <alignment horizontal="center" vertical="center" wrapText="1" shrinkToFit="1"/>
    </xf>
    <xf numFmtId="0" fontId="0" fillId="16" borderId="0" xfId="0" applyFill="1"/>
    <xf numFmtId="0" fontId="65" fillId="14" borderId="104" xfId="0" applyFont="1" applyFill="1" applyBorder="1" applyAlignment="1">
      <alignment vertical="center"/>
    </xf>
    <xf numFmtId="0" fontId="65" fillId="15" borderId="1" xfId="0" applyFont="1" applyFill="1" applyBorder="1" applyAlignment="1">
      <alignment horizontal="left" vertical="center" indent="1"/>
    </xf>
    <xf numFmtId="0" fontId="67" fillId="14" borderId="110" xfId="0" applyFont="1" applyFill="1" applyBorder="1" applyAlignment="1">
      <alignment vertical="center"/>
    </xf>
    <xf numFmtId="0" fontId="67" fillId="14" borderId="111" xfId="0" applyFont="1" applyFill="1" applyBorder="1" applyAlignment="1">
      <alignment vertical="center"/>
    </xf>
    <xf numFmtId="10" fontId="69" fillId="5" borderId="104" xfId="62" applyNumberFormat="1" applyFont="1" applyFill="1" applyBorder="1" applyAlignment="1">
      <alignment vertical="center"/>
    </xf>
    <xf numFmtId="10" fontId="69" fillId="5" borderId="113" xfId="62" applyNumberFormat="1" applyFont="1" applyFill="1" applyBorder="1" applyAlignment="1">
      <alignment vertical="center"/>
    </xf>
    <xf numFmtId="0" fontId="68" fillId="15" borderId="105" xfId="0" applyFont="1" applyFill="1" applyBorder="1" applyAlignment="1">
      <alignment horizontal="center" vertical="center" wrapText="1"/>
    </xf>
    <xf numFmtId="0" fontId="68" fillId="15" borderId="35" xfId="0" applyFont="1" applyFill="1" applyBorder="1" applyAlignment="1">
      <alignment horizontal="center" vertical="center" wrapText="1"/>
    </xf>
    <xf numFmtId="0" fontId="70" fillId="5" borderId="1" xfId="118" applyFont="1" applyFill="1" applyBorder="1" applyAlignment="1">
      <alignment vertical="center"/>
    </xf>
    <xf numFmtId="10" fontId="66" fillId="5" borderId="104" xfId="62" applyNumberFormat="1" applyFont="1" applyFill="1" applyBorder="1" applyAlignment="1">
      <alignment horizontal="right" vertical="center"/>
    </xf>
    <xf numFmtId="10" fontId="0" fillId="0" borderId="0" xfId="0" applyNumberFormat="1"/>
    <xf numFmtId="0" fontId="65" fillId="15" borderId="35" xfId="0" applyFont="1" applyFill="1" applyBorder="1" applyAlignment="1">
      <alignment vertical="center"/>
    </xf>
    <xf numFmtId="0" fontId="68" fillId="15" borderId="106" xfId="0" applyFont="1" applyFill="1" applyBorder="1" applyAlignment="1">
      <alignment horizontal="center" vertical="center" wrapText="1"/>
    </xf>
    <xf numFmtId="10" fontId="66" fillId="5" borderId="35" xfId="62" applyNumberFormat="1" applyFont="1" applyFill="1" applyBorder="1" applyAlignment="1">
      <alignment vertical="center"/>
    </xf>
    <xf numFmtId="10" fontId="0" fillId="0" borderId="35" xfId="0" applyNumberFormat="1" applyBorder="1"/>
    <xf numFmtId="0" fontId="68" fillId="15" borderId="110" xfId="0" applyFont="1" applyFill="1" applyBorder="1" applyAlignment="1">
      <alignment vertical="center"/>
    </xf>
    <xf numFmtId="0" fontId="68" fillId="15" borderId="106" xfId="0" applyFont="1" applyFill="1" applyBorder="1" applyAlignment="1">
      <alignment vertical="center"/>
    </xf>
    <xf numFmtId="0" fontId="68" fillId="15" borderId="107" xfId="0" applyFont="1" applyFill="1" applyBorder="1" applyAlignment="1">
      <alignment vertical="center"/>
    </xf>
    <xf numFmtId="0" fontId="68" fillId="15" borderId="108" xfId="0" applyFont="1" applyFill="1" applyBorder="1" applyAlignment="1">
      <alignment vertical="center"/>
    </xf>
    <xf numFmtId="0" fontId="68" fillId="15" borderId="104" xfId="0" applyFont="1" applyFill="1" applyBorder="1" applyAlignment="1">
      <alignment horizontal="center" vertical="center"/>
    </xf>
    <xf numFmtId="2" fontId="66" fillId="5" borderId="104" xfId="0" applyNumberFormat="1" applyFont="1" applyFill="1" applyBorder="1" applyAlignment="1">
      <alignment vertical="center"/>
    </xf>
    <xf numFmtId="0" fontId="68" fillId="15" borderId="114" xfId="0" applyFont="1" applyFill="1" applyBorder="1" applyAlignment="1">
      <alignment vertical="center"/>
    </xf>
    <xf numFmtId="0" fontId="68" fillId="15" borderId="115" xfId="0" applyFont="1" applyFill="1" applyBorder="1" applyAlignment="1">
      <alignment vertical="center"/>
    </xf>
    <xf numFmtId="0" fontId="68" fillId="15" borderId="116" xfId="0" applyFont="1" applyFill="1" applyBorder="1" applyAlignment="1">
      <alignment vertical="center"/>
    </xf>
    <xf numFmtId="0" fontId="68" fillId="15" borderId="117" xfId="0" applyFont="1" applyFill="1" applyBorder="1" applyAlignment="1">
      <alignment vertical="center"/>
    </xf>
    <xf numFmtId="0" fontId="68" fillId="15" borderId="118" xfId="0" applyFont="1" applyFill="1" applyBorder="1" applyAlignment="1">
      <alignment vertical="center" wrapText="1"/>
    </xf>
    <xf numFmtId="0" fontId="68" fillId="15" borderId="119" xfId="0" applyFont="1" applyFill="1" applyBorder="1" applyAlignment="1">
      <alignment vertical="center" wrapText="1"/>
    </xf>
    <xf numFmtId="0" fontId="68" fillId="15" borderId="120" xfId="0" applyFont="1" applyFill="1" applyBorder="1" applyAlignment="1">
      <alignment vertical="center"/>
    </xf>
    <xf numFmtId="0" fontId="0" fillId="0" borderId="121" xfId="0" applyBorder="1" applyAlignment="1"/>
    <xf numFmtId="0" fontId="0" fillId="0" borderId="111" xfId="0" applyBorder="1" applyAlignment="1"/>
    <xf numFmtId="0" fontId="68" fillId="15" borderId="106" xfId="0" applyFont="1" applyFill="1" applyBorder="1" applyAlignment="1">
      <alignment vertical="center" wrapText="1"/>
    </xf>
    <xf numFmtId="0" fontId="68" fillId="15" borderId="104" xfId="0" applyFont="1" applyFill="1" applyBorder="1" applyAlignment="1">
      <alignment vertical="center" wrapText="1"/>
    </xf>
    <xf numFmtId="0" fontId="16" fillId="12" borderId="105" xfId="122" applyFont="1" applyBorder="1" applyAlignment="1">
      <alignment vertical="center"/>
    </xf>
    <xf numFmtId="0" fontId="16" fillId="12" borderId="122" xfId="122" applyFont="1" applyBorder="1" applyAlignment="1">
      <alignment vertical="center"/>
    </xf>
    <xf numFmtId="0" fontId="16" fillId="12" borderId="103" xfId="122" applyFont="1" applyBorder="1" applyAlignment="1">
      <alignment vertical="center"/>
    </xf>
    <xf numFmtId="0" fontId="68" fillId="15" borderId="104" xfId="0" applyFont="1" applyFill="1" applyBorder="1" applyAlignment="1">
      <alignment horizontal="left" vertical="center" indent="1"/>
    </xf>
    <xf numFmtId="0" fontId="68" fillId="15" borderId="123" xfId="0" applyFont="1" applyFill="1" applyBorder="1" applyAlignment="1">
      <alignment vertical="center" wrapText="1"/>
    </xf>
    <xf numFmtId="0" fontId="68" fillId="15" borderId="35" xfId="0" applyFont="1" applyFill="1" applyBorder="1" applyAlignment="1">
      <alignment vertical="center" wrapText="1"/>
    </xf>
    <xf numFmtId="0" fontId="68" fillId="15" borderId="106" xfId="0" applyFont="1" applyFill="1" applyBorder="1" applyAlignment="1">
      <alignment horizontal="left" vertical="center" indent="1"/>
    </xf>
    <xf numFmtId="167" fontId="66" fillId="5" borderId="122" xfId="62" applyNumberFormat="1" applyFont="1" applyFill="1" applyBorder="1" applyAlignment="1">
      <alignment vertical="center"/>
    </xf>
    <xf numFmtId="10" fontId="66" fillId="5" borderId="105" xfId="62" applyNumberFormat="1" applyFont="1" applyFill="1" applyBorder="1" applyAlignment="1">
      <alignment vertical="center"/>
    </xf>
    <xf numFmtId="165" fontId="4" fillId="2" borderId="6" xfId="80" applyNumberFormat="1" applyFont="1" applyFill="1" applyBorder="1" applyAlignment="1">
      <alignment horizontal="right" vertical="center"/>
    </xf>
    <xf numFmtId="165" fontId="4" fillId="2" borderId="124" xfId="80" applyNumberFormat="1" applyFont="1" applyFill="1" applyBorder="1" applyAlignment="1">
      <alignment horizontal="right" vertical="center"/>
    </xf>
    <xf numFmtId="165" fontId="4" fillId="2" borderId="1" xfId="80" applyNumberFormat="1" applyFont="1" applyFill="1" applyBorder="1" applyAlignment="1">
      <alignment horizontal="right" vertical="center"/>
    </xf>
    <xf numFmtId="165" fontId="4" fillId="2" borderId="1" xfId="82" applyNumberFormat="1" applyFont="1" applyFill="1" applyBorder="1" applyAlignment="1">
      <alignment horizontal="right" vertical="center"/>
    </xf>
    <xf numFmtId="165" fontId="4" fillId="2" borderId="1" xfId="85" applyNumberFormat="1" applyFont="1" applyFill="1" applyBorder="1" applyAlignment="1">
      <alignment horizontal="right" vertical="center"/>
    </xf>
    <xf numFmtId="165" fontId="4" fillId="2" borderId="1" xfId="87" applyNumberFormat="1" applyFont="1" applyFill="1" applyBorder="1" applyAlignment="1">
      <alignment horizontal="right" vertical="center"/>
    </xf>
    <xf numFmtId="4" fontId="4" fillId="2" borderId="6" xfId="96" applyNumberFormat="1" applyFont="1" applyFill="1" applyBorder="1" applyAlignment="1">
      <alignment horizontal="right" vertical="center"/>
    </xf>
    <xf numFmtId="4" fontId="4" fillId="2" borderId="6" xfId="98" applyNumberFormat="1" applyFont="1" applyFill="1" applyBorder="1" applyAlignment="1">
      <alignment horizontal="right" vertical="center"/>
    </xf>
    <xf numFmtId="0" fontId="4" fillId="2" borderId="1" xfId="78" applyFont="1" applyFill="1" applyBorder="1" applyAlignment="1">
      <alignment horizontal="left" vertical="center" wrapText="1"/>
    </xf>
    <xf numFmtId="0" fontId="4" fillId="2" borderId="1" xfId="83" applyFont="1" applyFill="1" applyBorder="1" applyAlignment="1">
      <alignment horizontal="left" vertical="center" wrapText="1"/>
    </xf>
    <xf numFmtId="0" fontId="68" fillId="15" borderId="122" xfId="0" applyFont="1" applyFill="1" applyBorder="1" applyAlignment="1">
      <alignment vertical="center" wrapText="1"/>
    </xf>
    <xf numFmtId="10" fontId="66" fillId="5" borderId="122" xfId="62" applyNumberFormat="1" applyFont="1" applyFill="1" applyBorder="1" applyAlignment="1">
      <alignment vertical="center"/>
    </xf>
    <xf numFmtId="0" fontId="68" fillId="15" borderId="1" xfId="0" applyFont="1" applyFill="1" applyBorder="1" applyAlignment="1">
      <alignment vertical="center" wrapText="1"/>
    </xf>
    <xf numFmtId="0" fontId="0" fillId="5" borderId="27" xfId="0" applyFill="1" applyBorder="1" applyAlignment="1">
      <alignment vertical="center"/>
    </xf>
    <xf numFmtId="0" fontId="71" fillId="4" borderId="27" xfId="116" applyFont="1" applyFill="1" applyBorder="1"/>
    <xf numFmtId="0" fontId="72" fillId="4" borderId="27" xfId="116" applyFont="1" applyFill="1" applyBorder="1"/>
    <xf numFmtId="0" fontId="34" fillId="4" borderId="1" xfId="116" applyFont="1" applyFill="1" applyBorder="1"/>
    <xf numFmtId="0" fontId="71" fillId="4" borderId="1" xfId="116" applyFont="1" applyFill="1" applyBorder="1"/>
    <xf numFmtId="0" fontId="72" fillId="4" borderId="1" xfId="116" applyFont="1" applyFill="1" applyBorder="1"/>
    <xf numFmtId="0" fontId="73" fillId="5" borderId="1" xfId="118" applyFont="1" applyFill="1" applyBorder="1" applyAlignment="1">
      <alignment vertical="center"/>
    </xf>
    <xf numFmtId="0" fontId="68" fillId="15" borderId="105" xfId="0" applyFont="1" applyFill="1" applyBorder="1" applyAlignment="1">
      <alignment vertical="center" wrapText="1"/>
    </xf>
    <xf numFmtId="0" fontId="41" fillId="4" borderId="27" xfId="116" applyFont="1" applyFill="1" applyBorder="1"/>
    <xf numFmtId="0" fontId="58" fillId="0" borderId="0" xfId="0" applyFont="1"/>
    <xf numFmtId="0" fontId="57" fillId="2" borderId="116" xfId="117" applyFont="1" applyBorder="1"/>
    <xf numFmtId="0" fontId="5" fillId="2" borderId="117" xfId="117" applyBorder="1"/>
    <xf numFmtId="0" fontId="5" fillId="2" borderId="125" xfId="117" applyBorder="1"/>
    <xf numFmtId="0" fontId="19" fillId="5" borderId="1" xfId="117" applyFont="1" applyFill="1" applyAlignment="1">
      <alignment vertical="center"/>
    </xf>
    <xf numFmtId="0" fontId="7" fillId="5" borderId="1" xfId="117" applyFont="1" applyFill="1" applyBorder="1" applyAlignment="1">
      <alignment vertical="center"/>
    </xf>
    <xf numFmtId="0" fontId="7" fillId="2" borderId="1" xfId="117" applyFont="1" applyBorder="1"/>
    <xf numFmtId="0" fontId="17" fillId="2" borderId="1" xfId="123" applyFont="1" applyBorder="1" applyAlignment="1">
      <alignment horizontal="left" vertical="top" wrapText="1"/>
    </xf>
    <xf numFmtId="165" fontId="17" fillId="2" borderId="1" xfId="123" applyNumberFormat="1" applyFont="1" applyBorder="1" applyAlignment="1">
      <alignment horizontal="right" vertical="center"/>
    </xf>
    <xf numFmtId="0" fontId="19" fillId="2" borderId="1" xfId="117" applyFont="1"/>
    <xf numFmtId="0" fontId="18" fillId="2" borderId="1" xfId="119" applyFont="1" applyBorder="1" applyAlignment="1"/>
    <xf numFmtId="0" fontId="74" fillId="2" borderId="1" xfId="124" applyFont="1" applyBorder="1"/>
    <xf numFmtId="0" fontId="17" fillId="2" borderId="1" xfId="124" applyFont="1" applyBorder="1" applyAlignment="1">
      <alignment horizontal="left" vertical="top" wrapText="1"/>
    </xf>
    <xf numFmtId="165" fontId="17" fillId="2" borderId="1" xfId="124" applyNumberFormat="1" applyFont="1" applyBorder="1" applyAlignment="1">
      <alignment horizontal="right" vertical="center"/>
    </xf>
    <xf numFmtId="164" fontId="17" fillId="2" borderId="1" xfId="124" applyNumberFormat="1" applyFont="1" applyBorder="1" applyAlignment="1">
      <alignment horizontal="right" vertical="center"/>
    </xf>
    <xf numFmtId="0" fontId="7" fillId="2" borderId="1" xfId="117" applyFont="1"/>
    <xf numFmtId="0" fontId="75" fillId="2" borderId="1" xfId="117" applyFont="1" applyBorder="1"/>
    <xf numFmtId="10" fontId="75" fillId="2" borderId="1" xfId="117" applyNumberFormat="1" applyFont="1" applyBorder="1"/>
    <xf numFmtId="0" fontId="75" fillId="2" borderId="1" xfId="117" applyFont="1" applyBorder="1" applyAlignment="1"/>
    <xf numFmtId="10" fontId="75" fillId="2" borderId="1" xfId="117" applyNumberFormat="1" applyFont="1" applyBorder="1" applyAlignment="1"/>
    <xf numFmtId="0" fontId="7" fillId="2" borderId="1" xfId="117" applyFont="1" applyBorder="1" applyAlignment="1"/>
    <xf numFmtId="0" fontId="7" fillId="2" borderId="1" xfId="117" applyFont="1" applyFill="1" applyBorder="1"/>
    <xf numFmtId="0" fontId="17" fillId="2" borderId="1" xfId="124" applyFont="1" applyBorder="1" applyAlignment="1">
      <alignment horizontal="center" wrapText="1"/>
    </xf>
    <xf numFmtId="43" fontId="17" fillId="2" borderId="1" xfId="125" applyFont="1" applyFill="1" applyBorder="1" applyAlignment="1">
      <alignment horizontal="right" vertical="center"/>
    </xf>
    <xf numFmtId="9" fontId="17" fillId="2" borderId="1" xfId="126" applyFont="1" applyBorder="1" applyAlignment="1">
      <alignment horizontal="right" vertical="center"/>
    </xf>
    <xf numFmtId="0" fontId="39" fillId="2" borderId="137" xfId="113" applyFont="1" applyBorder="1" applyAlignment="1">
      <alignment horizontal="left" vertical="top" wrapText="1"/>
    </xf>
    <xf numFmtId="164" fontId="39" fillId="2" borderId="138" xfId="113" applyNumberFormat="1" applyFont="1" applyBorder="1" applyAlignment="1">
      <alignment horizontal="right" vertical="top"/>
    </xf>
    <xf numFmtId="166" fontId="39" fillId="2" borderId="139" xfId="113" applyNumberFormat="1" applyFont="1" applyBorder="1" applyAlignment="1">
      <alignment horizontal="right" vertical="top"/>
    </xf>
    <xf numFmtId="164" fontId="39" fillId="2" borderId="139" xfId="113" applyNumberFormat="1" applyFont="1" applyBorder="1" applyAlignment="1">
      <alignment horizontal="right" vertical="top"/>
    </xf>
    <xf numFmtId="166" fontId="39" fillId="2" borderId="140" xfId="113" applyNumberFormat="1" applyFont="1" applyBorder="1" applyAlignment="1">
      <alignment horizontal="right" vertical="top"/>
    </xf>
    <xf numFmtId="0" fontId="39" fillId="2" borderId="141" xfId="113" applyFont="1" applyBorder="1" applyAlignment="1">
      <alignment horizontal="left" vertical="top" wrapText="1"/>
    </xf>
    <xf numFmtId="164" fontId="39" fillId="2" borderId="142" xfId="113" applyNumberFormat="1" applyFont="1" applyBorder="1" applyAlignment="1">
      <alignment horizontal="right" vertical="top"/>
    </xf>
    <xf numFmtId="166" fontId="39" fillId="2" borderId="70" xfId="113" applyNumberFormat="1" applyFont="1" applyBorder="1" applyAlignment="1">
      <alignment horizontal="right" vertical="top"/>
    </xf>
    <xf numFmtId="166" fontId="39" fillId="2" borderId="143" xfId="113" applyNumberFormat="1" applyFont="1" applyBorder="1" applyAlignment="1">
      <alignment horizontal="right" vertical="top"/>
    </xf>
    <xf numFmtId="0" fontId="39" fillId="2" borderId="133" xfId="113" applyFont="1" applyBorder="1" applyAlignment="1">
      <alignment horizontal="left" vertical="top" wrapText="1"/>
    </xf>
    <xf numFmtId="164" fontId="39" fillId="2" borderId="144" xfId="113" applyNumberFormat="1" applyFont="1" applyBorder="1" applyAlignment="1">
      <alignment horizontal="right" vertical="top"/>
    </xf>
    <xf numFmtId="166" fontId="39" fillId="2" borderId="145" xfId="113" applyNumberFormat="1" applyFont="1" applyBorder="1" applyAlignment="1">
      <alignment horizontal="right" vertical="top"/>
    </xf>
    <xf numFmtId="164" fontId="39" fillId="2" borderId="145" xfId="113" applyNumberFormat="1" applyFont="1" applyBorder="1" applyAlignment="1">
      <alignment horizontal="right" vertical="top"/>
    </xf>
    <xf numFmtId="166" fontId="39" fillId="2" borderId="146" xfId="113" applyNumberFormat="1" applyFont="1" applyBorder="1" applyAlignment="1">
      <alignment horizontal="right" vertical="top"/>
    </xf>
    <xf numFmtId="0" fontId="0" fillId="0" borderId="0" xfId="0" applyFill="1" applyAlignment="1">
      <alignment vertical="center"/>
    </xf>
    <xf numFmtId="0" fontId="39" fillId="10" borderId="134" xfId="113" applyFont="1" applyFill="1" applyBorder="1" applyAlignment="1">
      <alignment horizontal="center" wrapText="1"/>
    </xf>
    <xf numFmtId="0" fontId="39" fillId="10" borderId="135" xfId="113" applyFont="1" applyFill="1" applyBorder="1" applyAlignment="1">
      <alignment horizontal="center" wrapText="1"/>
    </xf>
    <xf numFmtId="0" fontId="39" fillId="10" borderId="136" xfId="113" applyFont="1" applyFill="1" applyBorder="1" applyAlignment="1">
      <alignment horizontal="center" wrapText="1"/>
    </xf>
    <xf numFmtId="0" fontId="37" fillId="2" borderId="1" xfId="113"/>
    <xf numFmtId="0" fontId="39" fillId="2" borderId="139" xfId="113" applyFont="1" applyBorder="1" applyAlignment="1">
      <alignment horizontal="right" vertical="top" wrapText="1"/>
    </xf>
    <xf numFmtId="0" fontId="39" fillId="2" borderId="140" xfId="113" applyFont="1" applyBorder="1" applyAlignment="1">
      <alignment horizontal="right" vertical="top" wrapText="1"/>
    </xf>
    <xf numFmtId="0" fontId="39" fillId="11" borderId="152" xfId="113" applyFont="1" applyFill="1" applyBorder="1" applyAlignment="1">
      <alignment horizontal="center" wrapText="1"/>
    </xf>
    <xf numFmtId="0" fontId="39" fillId="11" borderId="153" xfId="113" applyFont="1" applyFill="1" applyBorder="1" applyAlignment="1">
      <alignment horizontal="center" wrapText="1"/>
    </xf>
    <xf numFmtId="0" fontId="39" fillId="11" borderId="154" xfId="113" applyFont="1" applyFill="1" applyBorder="1" applyAlignment="1">
      <alignment horizontal="center" wrapText="1"/>
    </xf>
    <xf numFmtId="166" fontId="39" fillId="2" borderId="67" xfId="113" applyNumberFormat="1" applyFont="1" applyBorder="1" applyAlignment="1">
      <alignment horizontal="right" vertical="top"/>
    </xf>
    <xf numFmtId="166" fontId="39" fillId="2" borderId="68" xfId="113" applyNumberFormat="1" applyFont="1" applyBorder="1" applyAlignment="1">
      <alignment horizontal="right" vertical="top"/>
    </xf>
    <xf numFmtId="166" fontId="39" fillId="2" borderId="71" xfId="113" applyNumberFormat="1" applyFont="1" applyBorder="1" applyAlignment="1">
      <alignment horizontal="right" vertical="top"/>
    </xf>
    <xf numFmtId="166" fontId="39" fillId="2" borderId="73" xfId="113" applyNumberFormat="1" applyFont="1" applyBorder="1" applyAlignment="1">
      <alignment horizontal="right" vertical="top"/>
    </xf>
    <xf numFmtId="166" fontId="39" fillId="2" borderId="74" xfId="113" applyNumberFormat="1" applyFont="1" applyBorder="1" applyAlignment="1">
      <alignment horizontal="right" vertical="top"/>
    </xf>
    <xf numFmtId="0" fontId="41" fillId="4" borderId="27" xfId="61" applyFont="1" applyFill="1" applyBorder="1"/>
    <xf numFmtId="0" fontId="41" fillId="4" borderId="1" xfId="61" applyFont="1" applyFill="1" applyBorder="1"/>
    <xf numFmtId="0" fontId="76" fillId="0" borderId="0" xfId="0" applyFont="1" applyAlignment="1">
      <alignment vertical="center"/>
    </xf>
    <xf numFmtId="0" fontId="39" fillId="11" borderId="155" xfId="113" applyFont="1" applyFill="1" applyBorder="1" applyAlignment="1">
      <alignment horizontal="center" wrapText="1"/>
    </xf>
    <xf numFmtId="0" fontId="39" fillId="11" borderId="156" xfId="113" applyFont="1" applyFill="1" applyBorder="1" applyAlignment="1">
      <alignment horizontal="center" wrapText="1"/>
    </xf>
    <xf numFmtId="0" fontId="39" fillId="11" borderId="157" xfId="113" applyFont="1" applyFill="1" applyBorder="1" applyAlignment="1">
      <alignment horizontal="center" wrapText="1"/>
    </xf>
    <xf numFmtId="167" fontId="39" fillId="2" borderId="139" xfId="62" applyNumberFormat="1" applyFont="1" applyFill="1" applyBorder="1" applyAlignment="1">
      <alignment horizontal="right" vertical="top"/>
    </xf>
    <xf numFmtId="167" fontId="39" fillId="2" borderId="70" xfId="62" applyNumberFormat="1" applyFont="1" applyFill="1" applyBorder="1" applyAlignment="1">
      <alignment horizontal="right" vertical="top"/>
    </xf>
    <xf numFmtId="167" fontId="39" fillId="2" borderId="145" xfId="62" applyNumberFormat="1" applyFont="1" applyFill="1" applyBorder="1" applyAlignment="1">
      <alignment horizontal="right" vertical="top"/>
    </xf>
    <xf numFmtId="0" fontId="15" fillId="7" borderId="39" xfId="0" applyFont="1" applyFill="1" applyBorder="1" applyAlignment="1">
      <alignment horizontal="center"/>
    </xf>
    <xf numFmtId="0" fontId="15" fillId="7" borderId="40" xfId="0" applyFont="1" applyFill="1" applyBorder="1" applyAlignment="1">
      <alignment horizontal="center"/>
    </xf>
    <xf numFmtId="0" fontId="8" fillId="3" borderId="0" xfId="61" applyFont="1" applyAlignment="1">
      <alignment horizontal="center" vertical="center"/>
    </xf>
    <xf numFmtId="0" fontId="18" fillId="0" borderId="1" xfId="63" applyFont="1" applyBorder="1" applyAlignment="1">
      <alignment horizontal="left"/>
    </xf>
    <xf numFmtId="0" fontId="29" fillId="7" borderId="0" xfId="0" applyFont="1" applyFill="1" applyAlignment="1">
      <alignment horizontal="center"/>
    </xf>
    <xf numFmtId="0" fontId="19" fillId="9" borderId="32" xfId="61" applyFont="1" applyFill="1" applyBorder="1" applyAlignment="1">
      <alignment horizontal="left" wrapText="1"/>
    </xf>
    <xf numFmtId="0" fontId="19" fillId="9" borderId="33" xfId="61" applyFont="1" applyFill="1" applyBorder="1" applyAlignment="1">
      <alignment horizontal="left" wrapText="1"/>
    </xf>
    <xf numFmtId="0" fontId="19" fillId="9" borderId="36" xfId="61" applyFont="1" applyFill="1" applyBorder="1" applyAlignment="1">
      <alignment horizontal="left" wrapText="1"/>
    </xf>
    <xf numFmtId="0" fontId="19" fillId="9" borderId="37" xfId="61" applyFont="1" applyFill="1" applyBorder="1" applyAlignment="1">
      <alignment horizontal="left" wrapText="1"/>
    </xf>
    <xf numFmtId="0" fontId="8" fillId="3" borderId="1" xfId="116" applyFont="1" applyAlignment="1">
      <alignment horizontal="center" vertical="center"/>
    </xf>
    <xf numFmtId="0" fontId="18" fillId="2" borderId="1" xfId="119" applyFont="1" applyBorder="1" applyAlignment="1">
      <alignment horizontal="left"/>
    </xf>
    <xf numFmtId="0" fontId="50" fillId="2" borderId="1" xfId="124" applyFont="1" applyBorder="1" applyAlignment="1">
      <alignment horizontal="center" vertical="center" wrapText="1"/>
    </xf>
    <xf numFmtId="0" fontId="17" fillId="2" borderId="1" xfId="124" applyFont="1" applyBorder="1" applyAlignment="1">
      <alignment horizontal="left" vertical="top" wrapText="1"/>
    </xf>
    <xf numFmtId="0" fontId="17" fillId="2" borderId="1" xfId="124" applyFont="1" applyBorder="1" applyAlignment="1">
      <alignment horizontal="center" wrapText="1"/>
    </xf>
    <xf numFmtId="0" fontId="38" fillId="2" borderId="1" xfId="113" applyFont="1" applyBorder="1" applyAlignment="1">
      <alignment horizontal="center" vertical="center" wrapText="1"/>
    </xf>
    <xf numFmtId="0" fontId="37" fillId="2" borderId="1" xfId="113" applyFont="1" applyBorder="1" applyAlignment="1">
      <alignment horizontal="center" vertical="center"/>
    </xf>
    <xf numFmtId="0" fontId="37" fillId="11" borderId="126" xfId="113" applyFill="1" applyBorder="1" applyAlignment="1">
      <alignment horizontal="center" vertical="center" wrapText="1"/>
    </xf>
    <xf numFmtId="0" fontId="37" fillId="11" borderId="133" xfId="113" applyFont="1" applyFill="1" applyBorder="1" applyAlignment="1">
      <alignment horizontal="center" vertical="center"/>
    </xf>
    <xf numFmtId="0" fontId="39" fillId="11" borderId="127" xfId="113" applyFont="1" applyFill="1" applyBorder="1" applyAlignment="1">
      <alignment horizontal="center" wrapText="1"/>
    </xf>
    <xf numFmtId="0" fontId="37" fillId="11" borderId="128" xfId="113" applyFont="1" applyFill="1" applyBorder="1" applyAlignment="1">
      <alignment horizontal="center" vertical="center"/>
    </xf>
    <xf numFmtId="0" fontId="37" fillId="11" borderId="129" xfId="113" applyFont="1" applyFill="1" applyBorder="1" applyAlignment="1">
      <alignment horizontal="center" vertical="center"/>
    </xf>
    <xf numFmtId="0" fontId="39" fillId="11" borderId="130" xfId="113" applyFont="1" applyFill="1" applyBorder="1" applyAlignment="1">
      <alignment horizontal="center" wrapText="1"/>
    </xf>
    <xf numFmtId="0" fontId="39" fillId="11" borderId="131" xfId="113" applyFont="1" applyFill="1" applyBorder="1" applyAlignment="1">
      <alignment horizontal="center" wrapText="1"/>
    </xf>
    <xf numFmtId="0" fontId="37" fillId="11" borderId="132" xfId="113" applyFont="1" applyFill="1" applyBorder="1" applyAlignment="1">
      <alignment horizontal="center" vertical="center"/>
    </xf>
    <xf numFmtId="0" fontId="37" fillId="10" borderId="126" xfId="113" applyFill="1" applyBorder="1" applyAlignment="1">
      <alignment horizontal="center" vertical="center" wrapText="1"/>
    </xf>
    <xf numFmtId="0" fontId="37" fillId="10" borderId="133" xfId="113" applyFont="1" applyFill="1" applyBorder="1" applyAlignment="1">
      <alignment horizontal="center" vertical="center"/>
    </xf>
    <xf numFmtId="0" fontId="39" fillId="10" borderId="127" xfId="113" applyFont="1" applyFill="1" applyBorder="1" applyAlignment="1">
      <alignment horizontal="center" wrapText="1"/>
    </xf>
    <xf numFmtId="0" fontId="37" fillId="10" borderId="128" xfId="113" applyFont="1" applyFill="1" applyBorder="1" applyAlignment="1">
      <alignment horizontal="center" vertical="center"/>
    </xf>
    <xf numFmtId="0" fontId="37" fillId="10" borderId="129" xfId="113" applyFont="1" applyFill="1" applyBorder="1" applyAlignment="1">
      <alignment horizontal="center" vertical="center"/>
    </xf>
    <xf numFmtId="0" fontId="39" fillId="10" borderId="130" xfId="113" applyFont="1" applyFill="1" applyBorder="1" applyAlignment="1">
      <alignment horizontal="center" wrapText="1"/>
    </xf>
    <xf numFmtId="0" fontId="39" fillId="10" borderId="131" xfId="113" applyFont="1" applyFill="1" applyBorder="1" applyAlignment="1">
      <alignment horizontal="center" wrapText="1"/>
    </xf>
    <xf numFmtId="0" fontId="37" fillId="10" borderId="132" xfId="113" applyFont="1" applyFill="1" applyBorder="1" applyAlignment="1">
      <alignment horizontal="center" vertical="center"/>
    </xf>
    <xf numFmtId="0" fontId="4" fillId="10" borderId="2" xfId="67" applyFont="1" applyFill="1" applyBorder="1" applyAlignment="1">
      <alignment horizontal="center" vertical="center" wrapText="1"/>
    </xf>
    <xf numFmtId="0" fontId="4" fillId="10" borderId="3" xfId="68" applyFont="1" applyFill="1" applyBorder="1" applyAlignment="1">
      <alignment horizontal="center" vertical="center" wrapText="1"/>
    </xf>
    <xf numFmtId="0" fontId="4" fillId="10" borderId="4" xfId="69" applyFont="1" applyFill="1" applyBorder="1" applyAlignment="1">
      <alignment horizontal="center" vertical="center" wrapText="1"/>
    </xf>
    <xf numFmtId="0" fontId="4" fillId="10" borderId="5" xfId="71" applyFont="1" applyFill="1" applyBorder="1" applyAlignment="1">
      <alignment horizontal="center" vertical="center" wrapText="1"/>
    </xf>
    <xf numFmtId="0" fontId="4" fillId="10" borderId="6" xfId="72" applyFont="1" applyFill="1" applyBorder="1" applyAlignment="1">
      <alignment horizontal="center" vertical="center" wrapText="1"/>
    </xf>
    <xf numFmtId="0" fontId="4" fillId="10" borderId="7" xfId="73" applyFont="1" applyFill="1" applyBorder="1" applyAlignment="1">
      <alignment horizontal="center" vertical="center" wrapText="1"/>
    </xf>
    <xf numFmtId="0" fontId="3" fillId="2" borderId="1" xfId="65" applyFont="1" applyFill="1" applyBorder="1" applyAlignment="1">
      <alignment horizontal="center" vertical="center" wrapText="1"/>
    </xf>
    <xf numFmtId="0" fontId="39" fillId="11" borderId="54" xfId="113" applyFont="1" applyFill="1" applyBorder="1" applyAlignment="1">
      <alignment horizontal="left" wrapText="1"/>
    </xf>
    <xf numFmtId="0" fontId="39" fillId="11" borderId="58" xfId="113" applyFont="1" applyFill="1" applyBorder="1" applyAlignment="1">
      <alignment horizontal="left" wrapText="1"/>
    </xf>
    <xf numFmtId="0" fontId="39" fillId="11" borderId="62" xfId="113" applyFont="1" applyFill="1" applyBorder="1" applyAlignment="1">
      <alignment horizontal="left" wrapText="1"/>
    </xf>
    <xf numFmtId="0" fontId="39" fillId="11" borderId="55" xfId="113" applyFont="1" applyFill="1" applyBorder="1" applyAlignment="1">
      <alignment horizontal="center" wrapText="1"/>
    </xf>
    <xf numFmtId="0" fontId="39" fillId="11" borderId="56" xfId="113" applyFont="1" applyFill="1" applyBorder="1" applyAlignment="1">
      <alignment horizontal="center" wrapText="1"/>
    </xf>
    <xf numFmtId="0" fontId="39" fillId="11" borderId="57" xfId="113" applyFont="1" applyFill="1" applyBorder="1" applyAlignment="1">
      <alignment horizontal="center" wrapText="1"/>
    </xf>
    <xf numFmtId="0" fontId="39" fillId="11" borderId="82" xfId="113" applyFont="1" applyFill="1" applyBorder="1" applyAlignment="1">
      <alignment horizontal="center" wrapText="1"/>
    </xf>
    <xf numFmtId="0" fontId="39" fillId="11" borderId="83" xfId="113" applyFont="1" applyFill="1" applyBorder="1" applyAlignment="1">
      <alignment horizontal="center" wrapText="1"/>
    </xf>
    <xf numFmtId="0" fontId="39" fillId="11" borderId="83" xfId="113" applyFont="1" applyFill="1" applyBorder="1" applyAlignment="1">
      <alignment horizontal="center" vertical="center" wrapText="1"/>
    </xf>
    <xf numFmtId="0" fontId="39" fillId="11" borderId="84" xfId="113" applyFont="1" applyFill="1" applyBorder="1" applyAlignment="1">
      <alignment horizontal="center" vertical="center" wrapText="1"/>
    </xf>
    <xf numFmtId="0" fontId="39" fillId="11" borderId="85" xfId="113" applyFont="1" applyFill="1" applyBorder="1" applyAlignment="1">
      <alignment horizontal="center" vertical="center" wrapText="1"/>
    </xf>
    <xf numFmtId="0" fontId="39" fillId="11" borderId="86" xfId="113" applyFont="1" applyFill="1" applyBorder="1" applyAlignment="1">
      <alignment horizontal="center" vertical="center" wrapText="1"/>
    </xf>
    <xf numFmtId="0" fontId="39" fillId="11" borderId="87" xfId="113" applyFont="1" applyFill="1" applyBorder="1" applyAlignment="1">
      <alignment horizontal="center" vertical="center" wrapText="1"/>
    </xf>
    <xf numFmtId="0" fontId="4" fillId="11" borderId="88" xfId="71" applyFont="1" applyFill="1" applyBorder="1" applyAlignment="1">
      <alignment horizontal="center" vertical="center" wrapText="1"/>
    </xf>
    <xf numFmtId="0" fontId="4" fillId="11" borderId="6" xfId="72" applyFont="1" applyFill="1" applyBorder="1" applyAlignment="1">
      <alignment horizontal="center" vertical="center" wrapText="1"/>
    </xf>
    <xf numFmtId="0" fontId="4" fillId="11" borderId="7" xfId="73" applyFont="1" applyFill="1" applyBorder="1" applyAlignment="1">
      <alignment horizontal="center" vertical="center" wrapText="1"/>
    </xf>
    <xf numFmtId="0" fontId="39" fillId="11" borderId="60" xfId="113" applyFont="1" applyFill="1" applyBorder="1" applyAlignment="1">
      <alignment horizontal="center" wrapText="1"/>
    </xf>
    <xf numFmtId="0" fontId="39" fillId="11" borderId="61" xfId="113" applyFont="1" applyFill="1" applyBorder="1" applyAlignment="1">
      <alignment horizontal="center" wrapText="1"/>
    </xf>
    <xf numFmtId="0" fontId="4" fillId="10" borderId="21" xfId="71" applyFont="1" applyFill="1" applyBorder="1" applyAlignment="1">
      <alignment horizontal="center" vertical="center" wrapText="1"/>
    </xf>
    <xf numFmtId="0" fontId="4" fillId="10" borderId="22" xfId="71" applyFont="1" applyFill="1" applyBorder="1" applyAlignment="1">
      <alignment horizontal="center" vertical="center" wrapText="1"/>
    </xf>
    <xf numFmtId="0" fontId="3" fillId="2" borderId="45" xfId="65" applyFont="1" applyFill="1" applyBorder="1" applyAlignment="1">
      <alignment horizontal="center" vertical="center" wrapText="1"/>
    </xf>
    <xf numFmtId="0" fontId="4" fillId="10" borderId="47" xfId="66" applyFont="1" applyFill="1" applyBorder="1" applyAlignment="1">
      <alignment horizontal="left" vertical="center" wrapText="1"/>
    </xf>
    <xf numFmtId="0" fontId="4" fillId="10" borderId="48" xfId="70" applyFont="1" applyFill="1" applyBorder="1" applyAlignment="1">
      <alignment horizontal="left" vertical="center" wrapText="1"/>
    </xf>
    <xf numFmtId="0" fontId="4" fillId="10" borderId="49" xfId="74" applyFont="1" applyFill="1" applyBorder="1" applyAlignment="1">
      <alignment horizontal="left" vertical="center" wrapText="1"/>
    </xf>
    <xf numFmtId="0" fontId="4" fillId="10" borderId="23" xfId="67" applyFont="1" applyFill="1" applyBorder="1" applyAlignment="1">
      <alignment horizontal="center" vertical="center" wrapText="1"/>
    </xf>
    <xf numFmtId="0" fontId="4" fillId="10" borderId="24" xfId="67" applyFont="1" applyFill="1" applyBorder="1" applyAlignment="1">
      <alignment horizontal="center" vertical="center" wrapText="1"/>
    </xf>
    <xf numFmtId="0" fontId="4" fillId="10" borderId="25" xfId="67" applyFont="1" applyFill="1" applyBorder="1" applyAlignment="1">
      <alignment horizontal="center" vertical="center" wrapText="1"/>
    </xf>
    <xf numFmtId="0" fontId="39" fillId="11" borderId="59" xfId="113" applyFont="1" applyFill="1" applyBorder="1" applyAlignment="1">
      <alignment horizontal="center" wrapText="1"/>
    </xf>
    <xf numFmtId="0" fontId="4" fillId="10" borderId="46" xfId="67" applyFont="1" applyFill="1" applyBorder="1" applyAlignment="1">
      <alignment horizontal="center" vertical="center" wrapText="1"/>
    </xf>
    <xf numFmtId="0" fontId="47" fillId="11" borderId="77" xfId="114" applyFont="1" applyFill="1" applyBorder="1" applyAlignment="1">
      <alignment horizontal="center" wrapText="1"/>
    </xf>
    <xf numFmtId="0" fontId="47" fillId="11" borderId="78" xfId="114" applyFont="1" applyFill="1" applyBorder="1" applyAlignment="1">
      <alignment horizontal="center" wrapText="1"/>
    </xf>
    <xf numFmtId="0" fontId="3" fillId="4" borderId="1" xfId="65" applyFont="1" applyFill="1" applyBorder="1" applyAlignment="1">
      <alignment horizontal="center" vertical="center" wrapText="1"/>
    </xf>
    <xf numFmtId="0" fontId="4" fillId="10" borderId="47" xfId="66" applyFont="1" applyFill="1" applyBorder="1" applyAlignment="1">
      <alignment horizontal="center" vertical="center" wrapText="1"/>
    </xf>
    <xf numFmtId="0" fontId="4" fillId="10" borderId="48" xfId="70" applyFont="1" applyFill="1" applyBorder="1" applyAlignment="1">
      <alignment horizontal="center" vertical="center" wrapText="1"/>
    </xf>
    <xf numFmtId="0" fontId="4" fillId="10" borderId="49" xfId="74" applyFont="1" applyFill="1" applyBorder="1" applyAlignment="1">
      <alignment horizontal="center" vertical="center" wrapText="1"/>
    </xf>
    <xf numFmtId="0" fontId="4" fillId="10" borderId="50" xfId="71" applyFont="1" applyFill="1" applyBorder="1" applyAlignment="1">
      <alignment horizontal="center" vertical="center" wrapText="1"/>
    </xf>
    <xf numFmtId="0" fontId="4" fillId="10" borderId="51" xfId="71" applyFont="1" applyFill="1" applyBorder="1" applyAlignment="1">
      <alignment horizontal="center" vertical="center" wrapText="1"/>
    </xf>
    <xf numFmtId="0" fontId="4" fillId="10" borderId="52" xfId="71" applyFont="1" applyFill="1" applyBorder="1" applyAlignment="1">
      <alignment horizontal="center" vertical="center" wrapText="1"/>
    </xf>
    <xf numFmtId="0" fontId="4" fillId="10" borderId="53" xfId="71" applyFont="1" applyFill="1" applyBorder="1" applyAlignment="1">
      <alignment horizontal="center" vertical="center" wrapText="1"/>
    </xf>
    <xf numFmtId="0" fontId="4" fillId="10" borderId="6" xfId="95" applyFont="1" applyFill="1" applyBorder="1" applyAlignment="1">
      <alignment horizontal="center" vertical="center"/>
    </xf>
    <xf numFmtId="0" fontId="38" fillId="2" borderId="1" xfId="114" applyFont="1" applyBorder="1" applyAlignment="1">
      <alignment horizontal="center" vertical="center" wrapText="1"/>
    </xf>
    <xf numFmtId="0" fontId="47" fillId="11" borderId="54" xfId="114" applyFont="1" applyFill="1" applyBorder="1" applyAlignment="1">
      <alignment horizontal="left" wrapText="1"/>
    </xf>
    <xf numFmtId="0" fontId="47" fillId="11" borderId="58" xfId="114" applyFont="1" applyFill="1" applyBorder="1" applyAlignment="1">
      <alignment horizontal="left" wrapText="1"/>
    </xf>
    <xf numFmtId="0" fontId="47" fillId="11" borderId="62" xfId="114" applyFont="1" applyFill="1" applyBorder="1" applyAlignment="1">
      <alignment horizontal="left" wrapText="1"/>
    </xf>
    <xf numFmtId="0" fontId="47" fillId="11" borderId="55" xfId="114" applyFont="1" applyFill="1" applyBorder="1" applyAlignment="1">
      <alignment horizontal="center" wrapText="1"/>
    </xf>
    <xf numFmtId="0" fontId="47" fillId="11" borderId="56" xfId="114" applyFont="1" applyFill="1" applyBorder="1" applyAlignment="1">
      <alignment horizontal="center" wrapText="1"/>
    </xf>
    <xf numFmtId="0" fontId="47" fillId="11" borderId="57" xfId="114" applyFont="1" applyFill="1" applyBorder="1" applyAlignment="1">
      <alignment horizontal="center" wrapText="1"/>
    </xf>
    <xf numFmtId="0" fontId="47" fillId="11" borderId="76" xfId="114" applyFont="1" applyFill="1" applyBorder="1" applyAlignment="1">
      <alignment horizontal="center" wrapText="1"/>
    </xf>
    <xf numFmtId="0" fontId="37" fillId="11" borderId="147" xfId="113" applyFill="1" applyBorder="1" applyAlignment="1">
      <alignment horizontal="center" vertical="center" wrapText="1"/>
    </xf>
    <xf numFmtId="0" fontId="37" fillId="11" borderId="62" xfId="113" applyFont="1" applyFill="1" applyBorder="1" applyAlignment="1">
      <alignment horizontal="center" vertical="center"/>
    </xf>
    <xf numFmtId="0" fontId="37" fillId="11" borderId="148" xfId="113" applyFont="1" applyFill="1" applyBorder="1" applyAlignment="1">
      <alignment horizontal="center" vertical="center"/>
    </xf>
    <xf numFmtId="0" fontId="37" fillId="11" borderId="149" xfId="113" applyFont="1" applyFill="1" applyBorder="1" applyAlignment="1">
      <alignment horizontal="center" vertical="center"/>
    </xf>
    <xf numFmtId="0" fontId="39" fillId="11" borderId="150" xfId="113" applyFont="1" applyFill="1" applyBorder="1" applyAlignment="1">
      <alignment horizontal="center" wrapText="1"/>
    </xf>
    <xf numFmtId="0" fontId="37" fillId="11" borderId="151" xfId="113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7" fillId="4" borderId="1" xfId="11" applyFont="1" applyFill="1" applyBorder="1" applyAlignment="1">
      <alignment horizontal="center" wrapText="1"/>
    </xf>
    <xf numFmtId="0" fontId="17" fillId="4" borderId="1" xfId="12" applyFont="1" applyFill="1" applyBorder="1" applyAlignment="1">
      <alignment horizontal="center" wrapText="1"/>
    </xf>
    <xf numFmtId="0" fontId="17" fillId="4" borderId="1" xfId="19" applyFont="1" applyFill="1" applyBorder="1" applyAlignment="1">
      <alignment horizontal="left" vertical="top" wrapText="1"/>
    </xf>
    <xf numFmtId="0" fontId="17" fillId="4" borderId="1" xfId="20" applyFont="1" applyFill="1" applyBorder="1" applyAlignment="1">
      <alignment horizontal="left" vertical="top" wrapText="1"/>
    </xf>
    <xf numFmtId="0" fontId="17" fillId="4" borderId="1" xfId="21" applyFont="1" applyFill="1" applyBorder="1" applyAlignment="1">
      <alignment horizontal="left" vertical="top" wrapText="1"/>
    </xf>
    <xf numFmtId="0" fontId="17" fillId="4" borderId="1" xfId="4" applyFont="1" applyFill="1" applyBorder="1" applyAlignment="1">
      <alignment horizontal="left" wrapText="1"/>
    </xf>
    <xf numFmtId="0" fontId="17" fillId="4" borderId="1" xfId="5" applyFont="1" applyFill="1" applyBorder="1" applyAlignment="1">
      <alignment horizontal="left" wrapText="1"/>
    </xf>
    <xf numFmtId="0" fontId="17" fillId="4" borderId="1" xfId="6" applyFont="1" applyFill="1" applyBorder="1" applyAlignment="1">
      <alignment horizontal="left" wrapText="1"/>
    </xf>
    <xf numFmtId="0" fontId="17" fillId="4" borderId="1" xfId="7" applyFont="1" applyFill="1" applyBorder="1" applyAlignment="1">
      <alignment horizontal="left" wrapText="1"/>
    </xf>
    <xf numFmtId="0" fontId="17" fillId="4" borderId="1" xfId="8" applyFont="1" applyFill="1" applyBorder="1" applyAlignment="1">
      <alignment horizontal="left" wrapText="1"/>
    </xf>
    <xf numFmtId="0" fontId="17" fillId="4" borderId="1" xfId="9" applyFont="1" applyFill="1" applyBorder="1" applyAlignment="1">
      <alignment horizontal="left" wrapText="1"/>
    </xf>
    <xf numFmtId="0" fontId="17" fillId="4" borderId="1" xfId="13" applyFont="1" applyFill="1" applyBorder="1" applyAlignment="1">
      <alignment horizontal="center" wrapText="1"/>
    </xf>
    <xf numFmtId="0" fontId="17" fillId="4" borderId="1" xfId="14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17" fillId="4" borderId="1" xfId="15" applyFont="1" applyFill="1" applyBorder="1" applyAlignment="1">
      <alignment horizontal="center" wrapText="1"/>
    </xf>
    <xf numFmtId="0" fontId="23" fillId="4" borderId="1" xfId="3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17" fillId="4" borderId="1" xfId="66" applyFont="1" applyFill="1" applyBorder="1" applyAlignment="1">
      <alignment horizontal="left" vertical="center" wrapText="1"/>
    </xf>
    <xf numFmtId="0" fontId="17" fillId="4" borderId="1" xfId="70" applyFont="1" applyFill="1" applyBorder="1" applyAlignment="1">
      <alignment horizontal="left" vertical="center" wrapText="1"/>
    </xf>
    <xf numFmtId="0" fontId="17" fillId="4" borderId="1" xfId="74" applyFont="1" applyFill="1" applyBorder="1" applyAlignment="1">
      <alignment horizontal="left" vertical="center" wrapText="1"/>
    </xf>
    <xf numFmtId="0" fontId="0" fillId="0" borderId="110" xfId="0" applyBorder="1" applyAlignment="1">
      <alignment horizontal="center"/>
    </xf>
    <xf numFmtId="0" fontId="0" fillId="14" borderId="105" xfId="0" applyFill="1" applyBorder="1" applyAlignment="1">
      <alignment horizontal="center" vertical="center"/>
    </xf>
    <xf numFmtId="0" fontId="0" fillId="14" borderId="103" xfId="0" applyFill="1" applyBorder="1" applyAlignment="1">
      <alignment horizontal="center" vertical="center"/>
    </xf>
    <xf numFmtId="0" fontId="68" fillId="15" borderId="104" xfId="0" applyFont="1" applyFill="1" applyBorder="1" applyAlignment="1">
      <alignment horizontal="center" vertical="center" wrapText="1"/>
    </xf>
    <xf numFmtId="0" fontId="45" fillId="14" borderId="112" xfId="0" applyFont="1" applyFill="1" applyBorder="1" applyAlignment="1">
      <alignment horizontal="center" vertical="center" wrapText="1"/>
    </xf>
    <xf numFmtId="0" fontId="45" fillId="14" borderId="110" xfId="0" applyFont="1" applyFill="1" applyBorder="1" applyAlignment="1">
      <alignment horizontal="center" vertical="center" wrapText="1"/>
    </xf>
    <xf numFmtId="0" fontId="68" fillId="15" borderId="106" xfId="0" applyFont="1" applyFill="1" applyBorder="1" applyAlignment="1">
      <alignment horizontal="center" vertical="center" wrapText="1"/>
    </xf>
    <xf numFmtId="0" fontId="68" fillId="15" borderId="107" xfId="0" applyFont="1" applyFill="1" applyBorder="1" applyAlignment="1">
      <alignment horizontal="center" vertical="center" wrapText="1"/>
    </xf>
    <xf numFmtId="0" fontId="68" fillId="15" borderId="108" xfId="0" applyFont="1" applyFill="1" applyBorder="1" applyAlignment="1">
      <alignment horizontal="center" vertical="center" wrapText="1"/>
    </xf>
    <xf numFmtId="10" fontId="66" fillId="5" borderId="105" xfId="62" applyNumberFormat="1" applyFont="1" applyFill="1" applyBorder="1" applyAlignment="1">
      <alignment horizontal="center" vertical="center"/>
    </xf>
    <xf numFmtId="10" fontId="66" fillId="5" borderId="103" xfId="62" applyNumberFormat="1" applyFont="1" applyFill="1" applyBorder="1" applyAlignment="1">
      <alignment horizontal="center" vertical="center"/>
    </xf>
    <xf numFmtId="0" fontId="16" fillId="12" borderId="113" xfId="122" applyFont="1" applyBorder="1" applyAlignment="1">
      <alignment horizontal="center" vertical="center"/>
    </xf>
    <xf numFmtId="0" fontId="16" fillId="12" borderId="1" xfId="122" applyFont="1" applyBorder="1" applyAlignment="1">
      <alignment horizontal="center" vertical="center"/>
    </xf>
    <xf numFmtId="0" fontId="68" fillId="15" borderId="113" xfId="0" applyFont="1" applyFill="1" applyBorder="1" applyAlignment="1">
      <alignment horizontal="center" vertical="center" wrapText="1"/>
    </xf>
    <xf numFmtId="0" fontId="68" fillId="15" borderId="1" xfId="0" applyFont="1" applyFill="1" applyBorder="1" applyAlignment="1">
      <alignment horizontal="center" vertical="center" wrapText="1"/>
    </xf>
    <xf numFmtId="0" fontId="68" fillId="15" borderId="105" xfId="0" applyFont="1" applyFill="1" applyBorder="1" applyAlignment="1">
      <alignment horizontal="center" vertical="center" wrapText="1"/>
    </xf>
    <xf numFmtId="0" fontId="68" fillId="15" borderId="103" xfId="0" applyFont="1" applyFill="1" applyBorder="1" applyAlignment="1">
      <alignment horizontal="center" vertical="center" wrapText="1"/>
    </xf>
    <xf numFmtId="0" fontId="65" fillId="15" borderId="106" xfId="0" applyFont="1" applyFill="1" applyBorder="1" applyAlignment="1">
      <alignment horizontal="center" vertical="center"/>
    </xf>
    <xf numFmtId="0" fontId="65" fillId="15" borderId="107" xfId="0" applyFont="1" applyFill="1" applyBorder="1" applyAlignment="1">
      <alignment horizontal="center" vertical="center"/>
    </xf>
    <xf numFmtId="0" fontId="65" fillId="15" borderId="108" xfId="0" applyFont="1" applyFill="1" applyBorder="1" applyAlignment="1">
      <alignment horizontal="center" vertical="center"/>
    </xf>
    <xf numFmtId="0" fontId="67" fillId="14" borderId="110" xfId="0" applyFont="1" applyFill="1" applyBorder="1" applyAlignment="1">
      <alignment horizontal="center" vertical="center"/>
    </xf>
    <xf numFmtId="0" fontId="67" fillId="14" borderId="111" xfId="0" applyFont="1" applyFill="1" applyBorder="1" applyAlignment="1">
      <alignment horizontal="center" vertical="center"/>
    </xf>
    <xf numFmtId="0" fontId="67" fillId="14" borderId="112" xfId="0" applyFont="1" applyFill="1" applyBorder="1" applyAlignment="1">
      <alignment horizontal="center" vertical="center"/>
    </xf>
    <xf numFmtId="0" fontId="67" fillId="14" borderId="110" xfId="0" applyFont="1" applyFill="1" applyBorder="1" applyAlignment="1">
      <alignment horizontal="center" vertical="center" wrapText="1"/>
    </xf>
    <xf numFmtId="0" fontId="65" fillId="15" borderId="101" xfId="0" applyFont="1" applyFill="1" applyBorder="1" applyAlignment="1">
      <alignment horizontal="center" vertical="center" wrapText="1"/>
    </xf>
    <xf numFmtId="0" fontId="65" fillId="15" borderId="102" xfId="0" applyFont="1" applyFill="1" applyBorder="1" applyAlignment="1">
      <alignment horizontal="center" vertical="center" wrapText="1"/>
    </xf>
    <xf numFmtId="0" fontId="65" fillId="15" borderId="34" xfId="0" applyFont="1" applyFill="1" applyBorder="1" applyAlignment="1">
      <alignment horizontal="center" vertical="center" wrapText="1"/>
    </xf>
    <xf numFmtId="0" fontId="65" fillId="14" borderId="105" xfId="0" applyFont="1" applyFill="1" applyBorder="1" applyAlignment="1">
      <alignment horizontal="center" vertical="center"/>
    </xf>
    <xf numFmtId="0" fontId="65" fillId="14" borderId="103" xfId="0" applyFont="1" applyFill="1" applyBorder="1" applyAlignment="1">
      <alignment horizontal="center" vertical="center"/>
    </xf>
    <xf numFmtId="0" fontId="67" fillId="14" borderId="106" xfId="0" applyFont="1" applyFill="1" applyBorder="1" applyAlignment="1">
      <alignment horizontal="center" vertical="center" wrapText="1"/>
    </xf>
    <xf numFmtId="0" fontId="67" fillId="14" borderId="107" xfId="0" applyFont="1" applyFill="1" applyBorder="1" applyAlignment="1">
      <alignment horizontal="center" vertical="center" wrapText="1"/>
    </xf>
    <xf numFmtId="0" fontId="67" fillId="14" borderId="109" xfId="0" applyFont="1" applyFill="1" applyBorder="1" applyAlignment="1">
      <alignment horizontal="center" vertical="center" wrapText="1"/>
    </xf>
    <xf numFmtId="0" fontId="67" fillId="14" borderId="101" xfId="0" applyFont="1" applyFill="1" applyBorder="1" applyAlignment="1">
      <alignment horizontal="center" vertical="center" wrapText="1"/>
    </xf>
    <xf numFmtId="0" fontId="67" fillId="14" borderId="102" xfId="0" applyFont="1" applyFill="1" applyBorder="1" applyAlignment="1">
      <alignment horizontal="center" vertical="center" wrapText="1"/>
    </xf>
    <xf numFmtId="0" fontId="67" fillId="14" borderId="34" xfId="0" applyFont="1" applyFill="1" applyBorder="1" applyAlignment="1">
      <alignment horizontal="center" vertical="center" wrapText="1"/>
    </xf>
  </cellXfs>
  <cellStyles count="127">
    <cellStyle name="40% - Èmfasi1" xfId="122" builtinId="31"/>
    <cellStyle name="Coma 2" xfId="125"/>
    <cellStyle name="Èmfasi1" xfId="61" builtinId="29"/>
    <cellStyle name="Èmfasi1 2" xfId="116"/>
    <cellStyle name="Euro" xfId="121"/>
    <cellStyle name="Normal" xfId="0" builtinId="0"/>
    <cellStyle name="Normal 2" xfId="117"/>
    <cellStyle name="Normal_200" xfId="123"/>
    <cellStyle name="Normal_200_1" xfId="124"/>
    <cellStyle name="Normal_Gràfics" xfId="115"/>
    <cellStyle name="Normal_Taules" xfId="113"/>
    <cellStyle name="Normal_Taules_1" xfId="114"/>
    <cellStyle name="Percentatge" xfId="62" builtinId="5"/>
    <cellStyle name="Percentatge 2" xfId="126"/>
    <cellStyle name="Resultat" xfId="64" builtinId="21"/>
    <cellStyle name="style1406186754942" xfId="1"/>
    <cellStyle name="style1406186754995" xfId="2"/>
    <cellStyle name="style1406186755031" xfId="3"/>
    <cellStyle name="style1406186755073" xfId="4"/>
    <cellStyle name="style1406186755117" xfId="5"/>
    <cellStyle name="style1406186755161" xfId="6"/>
    <cellStyle name="style1406186755205" xfId="7"/>
    <cellStyle name="style1406186755250" xfId="8"/>
    <cellStyle name="style1406186755295" xfId="9"/>
    <cellStyle name="style1406186755340" xfId="10"/>
    <cellStyle name="style1406186755386" xfId="11"/>
    <cellStyle name="style1406186755432" xfId="12"/>
    <cellStyle name="style1406186755476" xfId="13"/>
    <cellStyle name="style1406186755521" xfId="14"/>
    <cellStyle name="style1406186755566" xfId="15"/>
    <cellStyle name="style1406186755610" xfId="16"/>
    <cellStyle name="style1406186755657" xfId="17"/>
    <cellStyle name="style1406186755702" xfId="18"/>
    <cellStyle name="style1406186755748" xfId="19"/>
    <cellStyle name="style1406186755785" xfId="20"/>
    <cellStyle name="style1406186755828" xfId="21"/>
    <cellStyle name="style1406186755866" xfId="22"/>
    <cellStyle name="style1406186755907" xfId="23"/>
    <cellStyle name="style1406186755948" xfId="24"/>
    <cellStyle name="style1406186756008" xfId="25"/>
    <cellStyle name="style1406186756053" xfId="26"/>
    <cellStyle name="style1406186756096" xfId="27"/>
    <cellStyle name="style1406186756132" xfId="28"/>
    <cellStyle name="style1406186756176" xfId="29"/>
    <cellStyle name="style1406186756220" xfId="30"/>
    <cellStyle name="style1406186756264" xfId="31"/>
    <cellStyle name="style1406186756299" xfId="32"/>
    <cellStyle name="style1406186756345" xfId="33"/>
    <cellStyle name="style1406186756389" xfId="34"/>
    <cellStyle name="style1406186756433" xfId="35"/>
    <cellStyle name="style1406186756467" xfId="36"/>
    <cellStyle name="style1406186756546" xfId="37"/>
    <cellStyle name="style1406186756585" xfId="38"/>
    <cellStyle name="style1406186756731" xfId="39"/>
    <cellStyle name="style1406186756771" xfId="40"/>
    <cellStyle name="style1406186756811" xfId="41"/>
    <cellStyle name="style1406186756865" xfId="42"/>
    <cellStyle name="style1406186756899" xfId="43"/>
    <cellStyle name="style1406186756933" xfId="44"/>
    <cellStyle name="style1406186756967" xfId="45"/>
    <cellStyle name="style1406186757000" xfId="46"/>
    <cellStyle name="style1406186757033" xfId="47"/>
    <cellStyle name="style1406186757066" xfId="48"/>
    <cellStyle name="style1406186757126" xfId="49"/>
    <cellStyle name="style1406186757159" xfId="50"/>
    <cellStyle name="style1406186757192" xfId="51"/>
    <cellStyle name="style1406186757230" xfId="52"/>
    <cellStyle name="style1406186757264" xfId="53"/>
    <cellStyle name="style1406186757306" xfId="54"/>
    <cellStyle name="style1406186757340" xfId="55"/>
    <cellStyle name="style1406186757500" xfId="56"/>
    <cellStyle name="style1406186757543" xfId="57"/>
    <cellStyle name="style1406186757586" xfId="58"/>
    <cellStyle name="style1406186757620" xfId="59"/>
    <cellStyle name="style1406546130900" xfId="93"/>
    <cellStyle name="style1406546130952" xfId="65"/>
    <cellStyle name="style1406546130987" xfId="66"/>
    <cellStyle name="style1406546131030" xfId="70"/>
    <cellStyle name="style1406546131072" xfId="74"/>
    <cellStyle name="style1406546131120" xfId="67"/>
    <cellStyle name="style1406546131162" xfId="68"/>
    <cellStyle name="style1406546131204" xfId="69"/>
    <cellStyle name="style1406546131247" xfId="71"/>
    <cellStyle name="style1406546131289" xfId="72"/>
    <cellStyle name="style1406546131333" xfId="73"/>
    <cellStyle name="style1406546131378" xfId="75"/>
    <cellStyle name="style1406546131422" xfId="76"/>
    <cellStyle name="style1406546131466" xfId="77"/>
    <cellStyle name="style1406546131509" xfId="78"/>
    <cellStyle name="style1406546131544" xfId="83"/>
    <cellStyle name="style1406546131579" xfId="88"/>
    <cellStyle name="style1406546131617" xfId="79"/>
    <cellStyle name="style1406546131669" xfId="80"/>
    <cellStyle name="style1406546131763" xfId="81"/>
    <cellStyle name="style1406546131803" xfId="82"/>
    <cellStyle name="style1406546131847" xfId="84"/>
    <cellStyle name="style1406546131889" xfId="85"/>
    <cellStyle name="style1406546131931" xfId="86"/>
    <cellStyle name="style1406546131965" xfId="87"/>
    <cellStyle name="style1406546132008" xfId="89"/>
    <cellStyle name="style1406546132051" xfId="90"/>
    <cellStyle name="style1406546132094" xfId="91"/>
    <cellStyle name="style1406546132128" xfId="92"/>
    <cellStyle name="style1406546132202" xfId="94"/>
    <cellStyle name="style1406546132238" xfId="95"/>
    <cellStyle name="style1406546132361" xfId="96"/>
    <cellStyle name="style1406546132395" xfId="97"/>
    <cellStyle name="style1406546132429" xfId="98"/>
    <cellStyle name="style1406546132463" xfId="99"/>
    <cellStyle name="style1406546132497" xfId="100"/>
    <cellStyle name="style1406546132533" xfId="101"/>
    <cellStyle name="style1406546132569" xfId="102"/>
    <cellStyle name="style1406546132608" xfId="103"/>
    <cellStyle name="style1406546132643" xfId="104"/>
    <cellStyle name="style1406546132686" xfId="105"/>
    <cellStyle name="style1406546132722" xfId="106"/>
    <cellStyle name="style1406546132831" xfId="107"/>
    <cellStyle name="style1406546132890" xfId="108"/>
    <cellStyle name="style1406546132926" xfId="109"/>
    <cellStyle name="style1406546132960" xfId="110"/>
    <cellStyle name="style1406546132998" xfId="111"/>
    <cellStyle name="style1406546133035" xfId="112"/>
    <cellStyle name="Títol 2" xfId="63" builtinId="17"/>
    <cellStyle name="Títol 2 2" xfId="119"/>
    <cellStyle name="Títol 3" xfId="60" builtinId="18"/>
    <cellStyle name="Títol 3 2" xfId="118"/>
    <cellStyle name="Títol 4 2" xfId="120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1089086783535224E-3"/>
          <c:y val="0.20353145607491591"/>
          <c:w val="0.52925285464718863"/>
          <c:h val="0.669567619836994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'Resum '!$Y$11</c:f>
              <c:strCache>
                <c:ptCount val="1"/>
                <c:pt idx="0">
                  <c:v>Ocupat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'!$X$12:$X$14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'!$Y$12:$Y$14</c:f>
              <c:numCache>
                <c:formatCode>###0.0%</c:formatCode>
                <c:ptCount val="3"/>
                <c:pt idx="0">
                  <c:v>0.92307692307692302</c:v>
                </c:pt>
                <c:pt idx="1">
                  <c:v>0.66666666666666674</c:v>
                </c:pt>
                <c:pt idx="2">
                  <c:v>0.92682926829268297</c:v>
                </c:pt>
              </c:numCache>
            </c:numRef>
          </c:val>
        </c:ser>
        <c:ser>
          <c:idx val="0"/>
          <c:order val="1"/>
          <c:tx>
            <c:strRef>
              <c:f>'Resum '!$Z$11</c:f>
              <c:strCache>
                <c:ptCount val="1"/>
                <c:pt idx="0">
                  <c:v>Aturat però amb experiència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'!$X$12:$X$14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'!$Z$12:$Z$14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0.33333333333333337</c:v>
                </c:pt>
                <c:pt idx="2">
                  <c:v>4.878048780487805E-2</c:v>
                </c:pt>
              </c:numCache>
            </c:numRef>
          </c:val>
        </c:ser>
        <c:ser>
          <c:idx val="2"/>
          <c:order val="2"/>
          <c:tx>
            <c:strRef>
              <c:f>'Resum '!$AA$11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'Resum '!$X$12:$X$14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'!$AA$12:$AA$14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2.4390243902439025E-2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32749184"/>
        <c:axId val="132750720"/>
      </c:barChart>
      <c:catAx>
        <c:axId val="132749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32750720"/>
        <c:crosses val="autoZero"/>
        <c:auto val="1"/>
        <c:lblAlgn val="ctr"/>
        <c:lblOffset val="100"/>
        <c:noMultiLvlLbl val="0"/>
      </c:catAx>
      <c:valAx>
        <c:axId val="132750720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32749184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Temps 1a inserció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T/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Gràfics!$T$57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Gràfics!$S$58:$S$60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Gràfics!$T$58:$T$60</c:f>
              <c:numCache>
                <c:formatCode>###0.0%</c:formatCode>
                <c:ptCount val="3"/>
                <c:pt idx="0">
                  <c:v>0.69230769230769229</c:v>
                </c:pt>
                <c:pt idx="1">
                  <c:v>0.66666666666666674</c:v>
                </c:pt>
                <c:pt idx="2">
                  <c:v>0.22500000000000001</c:v>
                </c:pt>
              </c:numCache>
            </c:numRef>
          </c:val>
        </c:ser>
        <c:ser>
          <c:idx val="1"/>
          <c:order val="1"/>
          <c:tx>
            <c:strRef>
              <c:f>Gràfics!$U$57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46990277777777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Gràfics!$S$58:$S$60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Gràfics!$U$58:$U$60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0.17499999999999999</c:v>
                </c:pt>
              </c:numCache>
            </c:numRef>
          </c:val>
        </c:ser>
        <c:ser>
          <c:idx val="2"/>
          <c:order val="2"/>
          <c:tx>
            <c:strRef>
              <c:f>Gràfics!$V$57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58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583333333333333E-2"/>
                  <c:y val="1.077919646545692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Gràfics!$S$58:$S$60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Gràfics!$V$58:$V$60</c:f>
              <c:numCache>
                <c:formatCode>###0.0%</c:formatCode>
                <c:ptCount val="3"/>
                <c:pt idx="0">
                  <c:v>0.15384615384615385</c:v>
                </c:pt>
                <c:pt idx="1">
                  <c:v>0.33333333333333337</c:v>
                </c:pt>
                <c:pt idx="2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Gràfics!$W$57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110972222222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1759305555555556E-2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Gràfics!$S$58:$S$60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Gràfics!$W$58:$W$60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ser>
          <c:idx val="4"/>
          <c:order val="4"/>
          <c:tx>
            <c:strRef>
              <c:f>Gràfics!$X$57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1.5875E-2"/>
                  <c:y val="2.3518518518518519E-3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Gràfics!$S$58:$S$60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Gràfics!$X$58:$X$60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ser>
          <c:idx val="5"/>
          <c:order val="5"/>
          <c:tx>
            <c:strRef>
              <c:f>Gràfics!$Y$57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Gràfics!$S$58:$S$60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Gràfics!$Y$58:$Y$60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0.27500000000000002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13952"/>
        <c:axId val="136836224"/>
        <c:axId val="0"/>
      </c:bar3DChart>
      <c:catAx>
        <c:axId val="136813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36836224"/>
        <c:crosses val="autoZero"/>
        <c:auto val="1"/>
        <c:lblAlgn val="ctr"/>
        <c:lblOffset val="100"/>
        <c:noMultiLvlLbl val="0"/>
      </c:catAx>
      <c:valAx>
        <c:axId val="1368362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6813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433444444444447E-2"/>
          <c:y val="0.36902833333333335"/>
          <c:w val="0.92704433333333336"/>
          <c:h val="0.5556827777777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Gràfics!$P$72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2222222222227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4444444444444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Gràfics!$O$73:$O$75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Gràfics!$P$73:$P$75</c:f>
              <c:numCache>
                <c:formatCode>###0.0%</c:formatCode>
                <c:ptCount val="3"/>
                <c:pt idx="0">
                  <c:v>0.23076923076923075</c:v>
                </c:pt>
                <c:pt idx="1">
                  <c:v>0.33333333333333337</c:v>
                </c:pt>
                <c:pt idx="2">
                  <c:v>0.25</c:v>
                </c:pt>
              </c:numCache>
            </c:numRef>
          </c:val>
        </c:ser>
        <c:ser>
          <c:idx val="2"/>
          <c:order val="1"/>
          <c:tx>
            <c:strRef>
              <c:f>Gràfics!$R$73</c:f>
              <c:strCache>
                <c:ptCount val="1"/>
                <c:pt idx="0">
                  <c:v>Oposició/concurs 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4.2333333333333337E-3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Gràfics!$O$73:$O$75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Gràfics!$R$74:$R$76</c:f>
              <c:numCache>
                <c:formatCode>###0.0%</c:formatCode>
                <c:ptCount val="3"/>
                <c:pt idx="0">
                  <c:v>0</c:v>
                </c:pt>
                <c:pt idx="1">
                  <c:v>0.33333333333333337</c:v>
                </c:pt>
                <c:pt idx="2">
                  <c:v>2.5000000000000001E-2</c:v>
                </c:pt>
              </c:numCache>
            </c:numRef>
          </c:val>
        </c:ser>
        <c:ser>
          <c:idx val="3"/>
          <c:order val="2"/>
          <c:tx>
            <c:strRef>
              <c:f>Gràfics!$S$73</c:f>
              <c:strCache>
                <c:ptCount val="1"/>
                <c:pt idx="0">
                  <c:v>Servei català d’ocupació/INEM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Gràfics!$O$73:$O$75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Gràfics!$S$74:$S$76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ser>
          <c:idx val="5"/>
          <c:order val="3"/>
          <c:tx>
            <c:strRef>
              <c:f>Gràfics!$U$73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6"/>
                    </a:solidFill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Gràfics!$O$73:$O$75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Gràfics!$U$74:$U$76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</c:ser>
        <c:ser>
          <c:idx val="6"/>
          <c:order val="4"/>
          <c:tx>
            <c:strRef>
              <c:f>Gràfics!$V$73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2333333333333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333333333333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Gràfics!$O$73:$O$75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Gràfics!$V$74:$V$76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0.33333333333333337</c:v>
                </c:pt>
                <c:pt idx="2">
                  <c:v>0.15</c:v>
                </c:pt>
              </c:numCache>
            </c:numRef>
          </c:val>
        </c:ser>
        <c:ser>
          <c:idx val="7"/>
          <c:order val="5"/>
          <c:tx>
            <c:strRef>
              <c:f>Gràfics!$W$73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dLbls>
            <c:dLbl>
              <c:idx val="0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5.6444444444443409E-3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Gràfics!$O$73:$O$75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Gràfics!$W$74:$W$76</c:f>
              <c:numCache>
                <c:formatCode>###0.0%</c:formatCode>
                <c:ptCount val="3"/>
                <c:pt idx="0">
                  <c:v>0.46153846153846151</c:v>
                </c:pt>
                <c:pt idx="1">
                  <c:v>0</c:v>
                </c:pt>
                <c:pt idx="2">
                  <c:v>0.17499999999999999</c:v>
                </c:pt>
              </c:numCache>
            </c:numRef>
          </c:val>
        </c:ser>
        <c:ser>
          <c:idx val="10"/>
          <c:order val="6"/>
          <c:tx>
            <c:strRef>
              <c:f>Gràfics!$Z$73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2333333333333337E-3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9.8777777777776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Gràfics!$O$73:$O$75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Gràfics!$Z$74:$Z$76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ser>
          <c:idx val="11"/>
          <c:order val="7"/>
          <c:tx>
            <c:strRef>
              <c:f>Gràfics!$AA$73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2333333333333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9.877777777777777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Gràfics!$O$73:$O$75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Gràfics!$AA$74:$AA$76</c:f>
              <c:numCache>
                <c:formatCode>###0.0%</c:formatCode>
                <c:ptCount val="3"/>
                <c:pt idx="0">
                  <c:v>0.15384615384615385</c:v>
                </c:pt>
                <c:pt idx="1">
                  <c:v>0</c:v>
                </c:pt>
                <c:pt idx="2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25696"/>
        <c:axId val="136527232"/>
        <c:axId val="0"/>
      </c:bar3DChart>
      <c:catAx>
        <c:axId val="136525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6527232"/>
        <c:crosses val="autoZero"/>
        <c:auto val="1"/>
        <c:lblAlgn val="ctr"/>
        <c:lblOffset val="100"/>
        <c:noMultiLvlLbl val="0"/>
      </c:catAx>
      <c:valAx>
        <c:axId val="1365272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6525696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.10089755555555556"/>
          <c:y val="4.9388888888888892E-2"/>
          <c:w val="0.89698266666666682"/>
          <c:h val="0.3263333333333333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Gràfics!$P$120:$P$121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Gràfics!$O$122:$O$124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Gràfics!$P$122:$P$124</c:f>
              <c:numCache>
                <c:formatCode>###0.0%</c:formatCode>
                <c:ptCount val="3"/>
                <c:pt idx="0">
                  <c:v>0.15384615384615385</c:v>
                </c:pt>
                <c:pt idx="1">
                  <c:v>0.33333333333333337</c:v>
                </c:pt>
                <c:pt idx="2">
                  <c:v>6.25E-2</c:v>
                </c:pt>
              </c:numCache>
            </c:numRef>
          </c:val>
        </c:ser>
        <c:ser>
          <c:idx val="1"/>
          <c:order val="1"/>
          <c:tx>
            <c:strRef>
              <c:f>Gràfics!$Q$120:$Q$121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Gràfics!$O$122:$O$124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Gràfics!$Q$122:$Q$124</c:f>
              <c:numCache>
                <c:formatCode>###0.0%</c:formatCode>
                <c:ptCount val="3"/>
                <c:pt idx="0">
                  <c:v>0.84615384615384615</c:v>
                </c:pt>
                <c:pt idx="1">
                  <c:v>0.66666666666666674</c:v>
                </c:pt>
                <c:pt idx="2">
                  <c:v>0.9375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664576"/>
        <c:axId val="136666112"/>
      </c:barChart>
      <c:catAx>
        <c:axId val="13666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6666112"/>
        <c:crosses val="autoZero"/>
        <c:auto val="1"/>
        <c:lblAlgn val="ctr"/>
        <c:lblOffset val="100"/>
        <c:noMultiLvlLbl val="0"/>
      </c:catAx>
      <c:valAx>
        <c:axId val="1366661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6664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Gràfics!$N$192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1.17592592592591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Gràfics!$M$193:$M$195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Gràfics!$N$193:$N$195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8.3333333333333343E-2</c:v>
                </c:pt>
              </c:numCache>
            </c:numRef>
          </c:val>
        </c:ser>
        <c:ser>
          <c:idx val="1"/>
          <c:order val="1"/>
          <c:tx>
            <c:strRef>
              <c:f>Gràfics!$O$191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7592592592592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9.4074074074074077E-3"/>
                  <c:y val="6.46751787927415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Gràfics!$M$193:$M$195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Gràfics!$O$192:$O$194</c:f>
              <c:numCache>
                <c:formatCode>###0.0%</c:formatCode>
                <c:ptCount val="3"/>
                <c:pt idx="0">
                  <c:v>0.75</c:v>
                </c:pt>
                <c:pt idx="1">
                  <c:v>0</c:v>
                </c:pt>
                <c:pt idx="2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Gràfics!$P$191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3518518518518518E-2"/>
                  <c:y val="-3.52777777777771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Gràfics!$M$193:$M$195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Gràfics!$P$192:$P$194</c:f>
              <c:numCache>
                <c:formatCode>###0.0%</c:formatCode>
                <c:ptCount val="3"/>
                <c:pt idx="0">
                  <c:v>0.25</c:v>
                </c:pt>
                <c:pt idx="1">
                  <c:v>1</c:v>
                </c:pt>
                <c:pt idx="2">
                  <c:v>0.66666666666666674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79328"/>
        <c:axId val="136597504"/>
        <c:axId val="0"/>
      </c:bar3DChart>
      <c:catAx>
        <c:axId val="136579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6597504"/>
        <c:crosses val="autoZero"/>
        <c:auto val="1"/>
        <c:lblAlgn val="ctr"/>
        <c:lblOffset val="100"/>
        <c:noMultiLvlLbl val="0"/>
      </c:catAx>
      <c:valAx>
        <c:axId val="1365975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6579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/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Gràfics!$I$239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Gràfics!$H$240:$H$242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Gràfics!$I$240:$I$242</c:f>
              <c:numCache>
                <c:formatCode>###0.0%</c:formatCode>
                <c:ptCount val="3"/>
                <c:pt idx="0">
                  <c:v>0.53846153846153844</c:v>
                </c:pt>
                <c:pt idx="1">
                  <c:v>0.33333333333333337</c:v>
                </c:pt>
                <c:pt idx="2">
                  <c:v>0.375</c:v>
                </c:pt>
              </c:numCache>
            </c:numRef>
          </c:val>
        </c:ser>
        <c:ser>
          <c:idx val="1"/>
          <c:order val="1"/>
          <c:tx>
            <c:strRef>
              <c:f>Gràfics!$J$239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8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222222222222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Gràfics!$H$240:$H$242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Gràfics!$J$240:$J$242</c:f>
              <c:numCache>
                <c:formatCode>###0.0%</c:formatCode>
                <c:ptCount val="3"/>
                <c:pt idx="0">
                  <c:v>0.46153846153846151</c:v>
                </c:pt>
                <c:pt idx="1">
                  <c:v>0.66666666666666674</c:v>
                </c:pt>
                <c:pt idx="2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636288"/>
        <c:axId val="136637824"/>
        <c:axId val="0"/>
      </c:bar3DChart>
      <c:catAx>
        <c:axId val="13663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637824"/>
        <c:crosses val="autoZero"/>
        <c:auto val="1"/>
        <c:lblAlgn val="ctr"/>
        <c:lblOffset val="100"/>
        <c:noMultiLvlLbl val="0"/>
      </c:catAx>
      <c:valAx>
        <c:axId val="1366378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6636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375138888888894E-2"/>
          <c:y val="0.10343865740740739"/>
          <c:w val="0.89998597222222221"/>
          <c:h val="0.8392692129629629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Gràfics!$AS$266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Gràfics!$AR$267:$AR$269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Gràfics!$AS$267:$AS$269</c:f>
              <c:numCache>
                <c:formatCode>###0.0%</c:formatCode>
                <c:ptCount val="3"/>
                <c:pt idx="0">
                  <c:v>0.92307692307692302</c:v>
                </c:pt>
                <c:pt idx="1">
                  <c:v>1</c:v>
                </c:pt>
                <c:pt idx="2">
                  <c:v>0.82499999999999996</c:v>
                </c:pt>
              </c:numCache>
            </c:numRef>
          </c:val>
        </c:ser>
        <c:ser>
          <c:idx val="1"/>
          <c:order val="1"/>
          <c:tx>
            <c:strRef>
              <c:f>Gràfics!$AT$266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Gràfics!$AR$267:$AR$269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Gràfics!$AT$267:$AT$269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ser>
          <c:idx val="2"/>
          <c:order val="2"/>
          <c:tx>
            <c:strRef>
              <c:f>Gràfics!$AU$266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Gràfics!$AR$267:$AR$269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Gràfics!$AU$267:$AU$269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Gràfics!$AV$266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Gràfics!$AR$267:$AR$269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Gràfics!$AV$267:$AV$269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Gràfics!$AW$266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Gràfics!$AR$267:$AR$269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Gràfics!$AW$267:$AW$269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</c:ser>
        <c:ser>
          <c:idx val="5"/>
          <c:order val="5"/>
          <c:tx>
            <c:strRef>
              <c:f>Gràfics!$AX$266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Gràfics!$AR$267:$AR$269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Gràfics!$AX$267:$AX$269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7.4999999999999997E-2</c:v>
                </c:pt>
              </c:numCache>
            </c:numRef>
          </c:val>
        </c:ser>
        <c:ser>
          <c:idx val="6"/>
          <c:order val="6"/>
          <c:tx>
            <c:strRef>
              <c:f>Gràfics!$AY$266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Gràfics!$AR$267:$AR$269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Gràfics!$AY$267:$AY$269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65504"/>
        <c:axId val="136995968"/>
        <c:axId val="0"/>
      </c:bar3DChart>
      <c:catAx>
        <c:axId val="136965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36995968"/>
        <c:crosses val="autoZero"/>
        <c:auto val="1"/>
        <c:lblAlgn val="ctr"/>
        <c:lblOffset val="100"/>
        <c:noMultiLvlLbl val="0"/>
      </c:catAx>
      <c:valAx>
        <c:axId val="136995968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369655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48166666666667"/>
          <c:y val="0.17685666666666666"/>
          <c:w val="0.59622055555555553"/>
          <c:h val="0.716822222222222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Gràfics!$P$159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Gràfics!$O$160:$O$162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Gràfics!$P$160:$P$162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2.5641025641025644E-2</c:v>
                </c:pt>
              </c:numCache>
            </c:numRef>
          </c:val>
        </c:ser>
        <c:ser>
          <c:idx val="1"/>
          <c:order val="1"/>
          <c:tx>
            <c:strRef>
              <c:f>Gràfics!$Q$159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Gràfics!$O$160:$O$162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Gràfics!$Q$160:$Q$162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7.6923076923076927E-2</c:v>
                </c:pt>
              </c:numCache>
            </c:numRef>
          </c:val>
        </c:ser>
        <c:ser>
          <c:idx val="2"/>
          <c:order val="2"/>
          <c:tx>
            <c:strRef>
              <c:f>Gràfics!$R$160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Gràfics!$O$160:$O$162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Gràfics!$R$161:$R$163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0.25641025641025644</c:v>
                </c:pt>
              </c:numCache>
            </c:numRef>
          </c:val>
        </c:ser>
        <c:ser>
          <c:idx val="3"/>
          <c:order val="3"/>
          <c:tx>
            <c:strRef>
              <c:f>Gràfics!$S$160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Gràfics!$O$160:$O$162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Gràfics!$S$161:$S$163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0.12820512820512822</c:v>
                </c:pt>
              </c:numCache>
            </c:numRef>
          </c:val>
        </c:ser>
        <c:ser>
          <c:idx val="4"/>
          <c:order val="4"/>
          <c:tx>
            <c:strRef>
              <c:f>Gràfics!$T$160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Gràfics!$O$160:$O$162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Gràfics!$T$161:$T$163</c:f>
              <c:numCache>
                <c:formatCode>###0.0%</c:formatCode>
                <c:ptCount val="3"/>
                <c:pt idx="0">
                  <c:v>0.30769230769230771</c:v>
                </c:pt>
                <c:pt idx="1">
                  <c:v>1</c:v>
                </c:pt>
                <c:pt idx="2">
                  <c:v>0.10256410256410257</c:v>
                </c:pt>
              </c:numCache>
            </c:numRef>
          </c:val>
        </c:ser>
        <c:ser>
          <c:idx val="5"/>
          <c:order val="5"/>
          <c:tx>
            <c:strRef>
              <c:f>Gràfics!$U$160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Gràfics!$O$160:$O$162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Gràfics!$U$161:$U$163</c:f>
              <c:numCache>
                <c:formatCode>###0.0%</c:formatCode>
                <c:ptCount val="3"/>
                <c:pt idx="0">
                  <c:v>0.38461538461538458</c:v>
                </c:pt>
                <c:pt idx="1">
                  <c:v>0</c:v>
                </c:pt>
                <c:pt idx="2">
                  <c:v>0.17948717948717949</c:v>
                </c:pt>
              </c:numCache>
            </c:numRef>
          </c:val>
        </c:ser>
        <c:ser>
          <c:idx val="6"/>
          <c:order val="6"/>
          <c:tx>
            <c:strRef>
              <c:f>Gràfics!$V$160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Gràfics!$O$160:$O$162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Gràfics!$V$161:$V$163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0.10256410256410257</c:v>
                </c:pt>
              </c:numCache>
            </c:numRef>
          </c:val>
        </c:ser>
        <c:ser>
          <c:idx val="7"/>
          <c:order val="7"/>
          <c:tx>
            <c:strRef>
              <c:f>Gràfics!$W$160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Gràfics!$O$160:$O$162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Gràfics!$W$161:$W$163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0.12820512820512822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090944"/>
        <c:axId val="137092480"/>
        <c:axId val="0"/>
      </c:bar3DChart>
      <c:catAx>
        <c:axId val="137090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37092480"/>
        <c:crosses val="autoZero"/>
        <c:auto val="1"/>
        <c:lblAlgn val="ctr"/>
        <c:lblOffset val="100"/>
        <c:noMultiLvlLbl val="0"/>
      </c:catAx>
      <c:valAx>
        <c:axId val="137092480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370909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Gràfics!$P$171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Gràfics!$O$172:$O$174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Gràfics!$P$172:$P$174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</c:numCache>
            </c:numRef>
          </c:val>
        </c:ser>
        <c:ser>
          <c:idx val="1"/>
          <c:order val="1"/>
          <c:tx>
            <c:strRef>
              <c:f>Gràfics!$Q$171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Gràfics!$O$172:$O$174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Gràfics!$Q$172:$Q$174</c:f>
              <c:numCache>
                <c:formatCode>###0.0%</c:formatCode>
                <c:ptCount val="3"/>
                <c:pt idx="0">
                  <c:v>0.30769230769230771</c:v>
                </c:pt>
                <c:pt idx="1">
                  <c:v>0</c:v>
                </c:pt>
                <c:pt idx="2">
                  <c:v>0.15625</c:v>
                </c:pt>
              </c:numCache>
            </c:numRef>
          </c:val>
        </c:ser>
        <c:ser>
          <c:idx val="2"/>
          <c:order val="2"/>
          <c:tx>
            <c:strRef>
              <c:f>Gràfics!$R$172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Gràfics!$O$172:$O$174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Gràfics!$R$173:$R$175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0.15625</c:v>
                </c:pt>
              </c:numCache>
            </c:numRef>
          </c:val>
        </c:ser>
        <c:ser>
          <c:idx val="3"/>
          <c:order val="3"/>
          <c:tx>
            <c:strRef>
              <c:f>Gràfics!$S$172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layout>
                <c:manualLayout>
                  <c:x val="9.4074074074074945E-3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Gràfics!$O$172:$O$174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Gràfics!$S$173:$S$175</c:f>
              <c:numCache>
                <c:formatCode>###0.0%</c:formatCode>
                <c:ptCount val="3"/>
                <c:pt idx="0">
                  <c:v>0.23076923076923075</c:v>
                </c:pt>
                <c:pt idx="1">
                  <c:v>0</c:v>
                </c:pt>
                <c:pt idx="2">
                  <c:v>9.375E-2</c:v>
                </c:pt>
              </c:numCache>
            </c:numRef>
          </c:val>
        </c:ser>
        <c:ser>
          <c:idx val="4"/>
          <c:order val="4"/>
          <c:tx>
            <c:strRef>
              <c:f>Gràfics!$T$172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Gràfics!$O$172:$O$174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Gràfics!$T$173:$T$175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Gràfics!$U$172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Gràfics!$O$172:$O$174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Gràfics!$U$173:$U$175</c:f>
              <c:numCache>
                <c:formatCode>###0.0%</c:formatCode>
                <c:ptCount val="3"/>
                <c:pt idx="0">
                  <c:v>0.38461538461538458</c:v>
                </c:pt>
                <c:pt idx="1">
                  <c:v>1</c:v>
                </c:pt>
                <c:pt idx="2">
                  <c:v>0.40625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30752"/>
        <c:axId val="139132288"/>
      </c:barChart>
      <c:catAx>
        <c:axId val="13913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32288"/>
        <c:crosses val="autoZero"/>
        <c:auto val="1"/>
        <c:lblAlgn val="ctr"/>
        <c:lblOffset val="100"/>
        <c:noMultiLvlLbl val="0"/>
      </c:catAx>
      <c:valAx>
        <c:axId val="1391322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9130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930555555555558E-2"/>
          <c:y val="0.242656067278744"/>
          <c:w val="0.84081319444444447"/>
          <c:h val="0.650275185986912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Gràfics!$P$183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Gràfics!$O$184:$O$186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Gràfics!$P$184:$P$186</c:f>
              <c:numCache>
                <c:formatCode>###0.0%</c:formatCode>
                <c:ptCount val="3"/>
                <c:pt idx="0">
                  <c:v>0.15384615384615385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Gràfics!$Q$183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1.8814814814814815E-2"/>
                  <c:y val="3.5277777777777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Gràfics!$O$184:$O$186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Gràfics!$Q$184:$Q$186</c:f>
              <c:numCache>
                <c:formatCode>###0.0%</c:formatCode>
                <c:ptCount val="3"/>
                <c:pt idx="0">
                  <c:v>0</c:v>
                </c:pt>
                <c:pt idx="1">
                  <c:v>0.33333333333333337</c:v>
                </c:pt>
                <c:pt idx="2">
                  <c:v>2.5000000000000001E-2</c:v>
                </c:pt>
              </c:numCache>
            </c:numRef>
          </c:val>
        </c:ser>
        <c:ser>
          <c:idx val="2"/>
          <c:order val="2"/>
          <c:tx>
            <c:strRef>
              <c:f>Gràfics!$R$184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Gràfics!$O$184:$O$186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Gràfics!$R$185:$R$187</c:f>
              <c:numCache>
                <c:formatCode>###0.0%</c:formatCode>
                <c:ptCount val="3"/>
                <c:pt idx="0">
                  <c:v>0.23076923076923075</c:v>
                </c:pt>
                <c:pt idx="1">
                  <c:v>0.33333333333333337</c:v>
                </c:pt>
                <c:pt idx="2">
                  <c:v>0.3</c:v>
                </c:pt>
              </c:numCache>
            </c:numRef>
          </c:val>
        </c:ser>
        <c:ser>
          <c:idx val="3"/>
          <c:order val="3"/>
          <c:tx>
            <c:strRef>
              <c:f>Gràfics!$S$184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Gràfics!$O$184:$O$186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Gràfics!$S$185:$S$187</c:f>
              <c:numCache>
                <c:formatCode>###0.0%</c:formatCode>
                <c:ptCount val="3"/>
                <c:pt idx="0">
                  <c:v>0.46153846153846151</c:v>
                </c:pt>
                <c:pt idx="1">
                  <c:v>0.66666666666666674</c:v>
                </c:pt>
                <c:pt idx="2">
                  <c:v>0.42499999999999999</c:v>
                </c:pt>
              </c:numCache>
            </c:numRef>
          </c:val>
        </c:ser>
        <c:ser>
          <c:idx val="4"/>
          <c:order val="4"/>
          <c:tx>
            <c:strRef>
              <c:f>Gràfics!$T$184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invertIfNegative val="0"/>
          <c:cat>
            <c:strRef>
              <c:f>Gràfics!$O$184:$O$186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Gràfics!$T$185:$T$187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Gràfics!$U$184</c:f>
              <c:strCache>
                <c:ptCount val="1"/>
                <c:pt idx="0">
                  <c:v>Funcions de disseny</c:v>
                </c:pt>
              </c:strCache>
            </c:strRef>
          </c:tx>
          <c:invertIfNegative val="0"/>
          <c:cat>
            <c:strRef>
              <c:f>Gràfics!$O$184:$O$186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Gràfics!$U$185:$U$187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Gràfics!$V$184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Gràfics!$O$184:$O$186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Gràfics!$V$185:$V$187</c:f>
              <c:numCache>
                <c:formatCode>###0.0%</c:formatCode>
                <c:ptCount val="3"/>
                <c:pt idx="0">
                  <c:v>0.46153846153846151</c:v>
                </c:pt>
                <c:pt idx="1">
                  <c:v>0.33333333333333337</c:v>
                </c:pt>
                <c:pt idx="2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197440"/>
        <c:axId val="138822400"/>
        <c:axId val="0"/>
      </c:bar3DChart>
      <c:catAx>
        <c:axId val="139197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8822400"/>
        <c:crosses val="autoZero"/>
        <c:auto val="1"/>
        <c:lblAlgn val="ctr"/>
        <c:lblOffset val="100"/>
        <c:noMultiLvlLbl val="0"/>
      </c:catAx>
      <c:valAx>
        <c:axId val="13882240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9197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940333333333333E-2"/>
          <c:y val="3.1599114229553882E-3"/>
          <c:w val="0.89291555555555557"/>
          <c:h val="0.2691274165858027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acadèmiques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Gràfics!$M$510</c:f>
              <c:strCache>
                <c:ptCount val="1"/>
                <c:pt idx="0">
                  <c:v>CIÈNCIES I TÈCNIQUES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Gràfics!$N$509:$O$509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Gràfics!$N$510:$O$510</c:f>
              <c:numCache>
                <c:formatCode>####.00</c:formatCode>
                <c:ptCount val="2"/>
                <c:pt idx="0" formatCode="###0.00">
                  <c:v>1.0000000000000002</c:v>
                </c:pt>
                <c:pt idx="1">
                  <c:v>7.6923076923076913E-2</c:v>
                </c:pt>
              </c:numCache>
            </c:numRef>
          </c:val>
        </c:ser>
        <c:ser>
          <c:idx val="1"/>
          <c:order val="1"/>
          <c:tx>
            <c:strRef>
              <c:f>Gràfics!$M$511</c:f>
              <c:strCache>
                <c:ptCount val="1"/>
                <c:pt idx="0">
                  <c:v>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Gràfics!$N$509:$O$509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Gràfics!$N$511:$O$511</c:f>
              <c:numCache>
                <c:formatCode>###0.00</c:formatCode>
                <c:ptCount val="2"/>
                <c:pt idx="0" formatCode="####.00">
                  <c:v>0.66666666666666663</c:v>
                </c:pt>
                <c:pt idx="1">
                  <c:v>-1.3333333333333333</c:v>
                </c:pt>
              </c:numCache>
            </c:numRef>
          </c:val>
        </c:ser>
        <c:ser>
          <c:idx val="2"/>
          <c:order val="2"/>
          <c:tx>
            <c:strRef>
              <c:f>Gràfics!$M$512</c:f>
              <c:strCache>
                <c:ptCount val="1"/>
                <c:pt idx="0">
                  <c:v>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Gràfics!$N$509:$O$509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Gràfics!$N$512:$N$512</c:f>
              <c:numCache>
                <c:formatCode>###0.00</c:formatCode>
                <c:ptCount val="1"/>
                <c:pt idx="0">
                  <c:v>1.1249999999999998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854400"/>
        <c:axId val="138855936"/>
      </c:barChart>
      <c:catAx>
        <c:axId val="13885440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8855936"/>
        <c:crosses val="autoZero"/>
        <c:auto val="1"/>
        <c:lblAlgn val="ctr"/>
        <c:lblOffset val="100"/>
        <c:noMultiLvlLbl val="0"/>
      </c:catAx>
      <c:valAx>
        <c:axId val="13885593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8854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b="1" u="sng"/>
            </a:pPr>
            <a:r>
              <a:rPr lang="en-US" sz="1800" b="1" u="sng" baseline="0"/>
              <a:t>Requisits per a la feina: Titulació específica i funcions pròpies</a:t>
            </a:r>
            <a:endParaRPr lang="en-US" sz="1800" b="1" u="sng"/>
          </a:p>
        </c:rich>
      </c:tx>
      <c:layout>
        <c:manualLayout>
          <c:xMode val="edge"/>
          <c:yMode val="edge"/>
          <c:x val="0.11089759259259259"/>
          <c:y val="3.84502777777777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620841180163291E-2"/>
          <c:y val="0.14061989738719893"/>
          <c:w val="0.52793471437539263"/>
          <c:h val="0.698037608312659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('Resum '!$Y$23,'Resum '!$Y$26,'Resum '!$Y$29)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('Resum '!$AE$23,'Resum '!$AE$26,'Resum '!$AE$29)</c:f>
              <c:numCache>
                <c:formatCode>0.00%</c:formatCode>
                <c:ptCount val="3"/>
                <c:pt idx="0">
                  <c:v>0.69199999999999995</c:v>
                </c:pt>
                <c:pt idx="1">
                  <c:v>0.66700000000000004</c:v>
                </c:pt>
                <c:pt idx="2">
                  <c:v>0.67500000000000004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25"/>
        <c:axId val="132758528"/>
        <c:axId val="97627136"/>
      </c:barChart>
      <c:catAx>
        <c:axId val="132758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97627136"/>
        <c:crosses val="autoZero"/>
        <c:auto val="1"/>
        <c:lblAlgn val="ctr"/>
        <c:lblOffset val="100"/>
        <c:noMultiLvlLbl val="0"/>
      </c:catAx>
      <c:valAx>
        <c:axId val="97627136"/>
        <c:scaling>
          <c:orientation val="minMax"/>
          <c:max val="1"/>
          <c:min val="0"/>
        </c:scaling>
        <c:delete val="1"/>
        <c:axPos val="l"/>
        <c:numFmt formatCode="0.00%" sourceLinked="1"/>
        <c:majorTickMark val="out"/>
        <c:minorTickMark val="none"/>
        <c:tickLblPos val="nextTo"/>
        <c:crossAx val="132758528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legacyWireframe"/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cognitives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Gràfics!$M$510</c:f>
              <c:strCache>
                <c:ptCount val="1"/>
                <c:pt idx="0">
                  <c:v>CIÈNCIES I TÈCNIQUES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Gràfics!$Y$509:$AA$509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Gràfics!$Y$510:$AA$510</c:f>
              <c:numCache>
                <c:formatCode>###0.00</c:formatCode>
                <c:ptCount val="3"/>
                <c:pt idx="0">
                  <c:v>-1.3076923076923077</c:v>
                </c:pt>
                <c:pt idx="1">
                  <c:v>-1.2307692307692306</c:v>
                </c:pt>
                <c:pt idx="2">
                  <c:v>-1.0769230769230769</c:v>
                </c:pt>
              </c:numCache>
            </c:numRef>
          </c:val>
        </c:ser>
        <c:ser>
          <c:idx val="1"/>
          <c:order val="1"/>
          <c:tx>
            <c:strRef>
              <c:f>Gràfics!$M$511</c:f>
              <c:strCache>
                <c:ptCount val="1"/>
                <c:pt idx="0">
                  <c:v>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Gràfics!$Y$509:$AA$509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Gràfics!$Y$511:$AA$511</c:f>
              <c:numCache>
                <c:formatCode>####.00</c:formatCode>
                <c:ptCount val="3"/>
                <c:pt idx="0">
                  <c:v>-0.33333333333333331</c:v>
                </c:pt>
                <c:pt idx="1">
                  <c:v>-0.33333333333333331</c:v>
                </c:pt>
                <c:pt idx="2" formatCode="###0.0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Gràfics!$M$512</c:f>
              <c:strCache>
                <c:ptCount val="1"/>
                <c:pt idx="0">
                  <c:v>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Gràfics!$Y$509:$AA$509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Gràfics!$Y$512:$AA$512</c:f>
              <c:numCache>
                <c:formatCode>####.00</c:formatCode>
                <c:ptCount val="3"/>
                <c:pt idx="0" formatCode="###0.00">
                  <c:v>-1.0000000000000002</c:v>
                </c:pt>
                <c:pt idx="1">
                  <c:v>-0.67499999999999993</c:v>
                </c:pt>
                <c:pt idx="2">
                  <c:v>-0.27499999999999991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66144"/>
        <c:axId val="138967680"/>
      </c:barChart>
      <c:catAx>
        <c:axId val="138966144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8967680"/>
        <c:crosses val="autoZero"/>
        <c:auto val="1"/>
        <c:lblAlgn val="ctr"/>
        <c:lblOffset val="100"/>
        <c:noMultiLvlLbl val="0"/>
      </c:catAx>
      <c:valAx>
        <c:axId val="138967680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8966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472235990605581E-2"/>
          <c:y val="0.10828138888888887"/>
          <c:w val="0.82777503439522315"/>
          <c:h val="0.7895119444444443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'[1]200'!$Y$11</c:f>
              <c:strCache>
                <c:ptCount val="1"/>
                <c:pt idx="0">
                  <c:v>Ocupat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'[1]200'!$X$12:$X$14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'[1]200'!$Y$12:$Y$14</c:f>
              <c:numCache>
                <c:formatCode>General</c:formatCode>
                <c:ptCount val="3"/>
                <c:pt idx="0">
                  <c:v>0.92307692307692302</c:v>
                </c:pt>
                <c:pt idx="1">
                  <c:v>0.66666666666666674</c:v>
                </c:pt>
                <c:pt idx="2">
                  <c:v>0.92682926829268297</c:v>
                </c:pt>
              </c:numCache>
            </c:numRef>
          </c:val>
        </c:ser>
        <c:ser>
          <c:idx val="0"/>
          <c:order val="1"/>
          <c:tx>
            <c:strRef>
              <c:f>'[1]200'!$Z$11</c:f>
              <c:strCache>
                <c:ptCount val="1"/>
                <c:pt idx="0">
                  <c:v>Aturat però amb experiència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'[1]200'!$X$12:$X$14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'[1]200'!$Z$12:$Z$14</c:f>
              <c:numCache>
                <c:formatCode>General</c:formatCode>
                <c:ptCount val="3"/>
                <c:pt idx="0">
                  <c:v>7.6923076923076927E-2</c:v>
                </c:pt>
                <c:pt idx="1">
                  <c:v>0.33333333333333337</c:v>
                </c:pt>
                <c:pt idx="2">
                  <c:v>4.878048780487805E-2</c:v>
                </c:pt>
              </c:numCache>
            </c:numRef>
          </c:val>
        </c:ser>
        <c:ser>
          <c:idx val="2"/>
          <c:order val="2"/>
          <c:tx>
            <c:strRef>
              <c:f>'[1]200'!$AA$11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'[1]200'!$X$12:$X$14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'[1]200'!$AA$12:$AA$14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2.4390243902439025E-2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38897664"/>
        <c:axId val="138907648"/>
      </c:barChart>
      <c:catAx>
        <c:axId val="13889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38907648"/>
        <c:crosses val="autoZero"/>
        <c:auto val="1"/>
        <c:lblAlgn val="ctr"/>
        <c:lblOffset val="100"/>
        <c:noMultiLvlLbl val="0"/>
      </c:catAx>
      <c:valAx>
        <c:axId val="138907648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38897664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instrumentals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Gràfics!$M$510</c:f>
              <c:strCache>
                <c:ptCount val="1"/>
                <c:pt idx="0">
                  <c:v>CIÈNCIES I TÈCNIQUES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Gràfics!$P$509:$R$509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Gràfics!$P$510:$R$510</c:f>
              <c:numCache>
                <c:formatCode>###0.00</c:formatCode>
                <c:ptCount val="3"/>
                <c:pt idx="0" formatCode="####.00">
                  <c:v>-0.46153846153846151</c:v>
                </c:pt>
                <c:pt idx="1">
                  <c:v>-2.4615384615384617</c:v>
                </c:pt>
                <c:pt idx="2" formatCode="####.00">
                  <c:v>-0.38461538461538458</c:v>
                </c:pt>
              </c:numCache>
            </c:numRef>
          </c:val>
        </c:ser>
        <c:ser>
          <c:idx val="1"/>
          <c:order val="1"/>
          <c:tx>
            <c:strRef>
              <c:f>Gràfics!$M$511</c:f>
              <c:strCache>
                <c:ptCount val="1"/>
                <c:pt idx="0">
                  <c:v>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Gràfics!$P$509:$R$509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Gràfics!$P$511:$R$511</c:f>
              <c:numCache>
                <c:formatCode>####.00</c:formatCode>
                <c:ptCount val="3"/>
                <c:pt idx="0">
                  <c:v>-0.66666666666666663</c:v>
                </c:pt>
                <c:pt idx="1">
                  <c:v>-0.66666666666666663</c:v>
                </c:pt>
                <c:pt idx="2" formatCode="###0.00">
                  <c:v>-1</c:v>
                </c:pt>
              </c:numCache>
            </c:numRef>
          </c:val>
        </c:ser>
        <c:ser>
          <c:idx val="2"/>
          <c:order val="2"/>
          <c:tx>
            <c:strRef>
              <c:f>Gràfics!$M$512</c:f>
              <c:strCache>
                <c:ptCount val="1"/>
                <c:pt idx="0">
                  <c:v>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Gràfics!$P$509:$R$509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Gràfics!$R$512:$R$512</c:f>
              <c:numCache>
                <c:formatCode>###0.00</c:formatCode>
                <c:ptCount val="1"/>
                <c:pt idx="0">
                  <c:v>-1.5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553792"/>
        <c:axId val="139567872"/>
      </c:barChart>
      <c:catAx>
        <c:axId val="139553792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9567872"/>
        <c:crosses val="autoZero"/>
        <c:auto val="1"/>
        <c:lblAlgn val="ctr"/>
        <c:lblOffset val="100"/>
        <c:noMultiLvlLbl val="0"/>
      </c:catAx>
      <c:valAx>
        <c:axId val="139567872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395537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interpersonals i de gestió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Gràfics!$M$510</c:f>
              <c:strCache>
                <c:ptCount val="1"/>
                <c:pt idx="0">
                  <c:v>CIÈNCIES I TÈCNIQUES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Gràfics!$S$509:$X$509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Gràfics!$S$510:$X$510</c:f>
              <c:numCache>
                <c:formatCode>###0.00</c:formatCode>
                <c:ptCount val="6"/>
                <c:pt idx="0">
                  <c:v>-2.1538461538461542</c:v>
                </c:pt>
                <c:pt idx="1">
                  <c:v>-1.4615384615384615</c:v>
                </c:pt>
                <c:pt idx="2">
                  <c:v>-1.1538461538461537</c:v>
                </c:pt>
                <c:pt idx="3" formatCode="####.00">
                  <c:v>-0.38461538461538464</c:v>
                </c:pt>
                <c:pt idx="4">
                  <c:v>-1.6923076923076923</c:v>
                </c:pt>
                <c:pt idx="5" formatCode="####.00">
                  <c:v>-0.69230769230769229</c:v>
                </c:pt>
              </c:numCache>
            </c:numRef>
          </c:val>
        </c:ser>
        <c:ser>
          <c:idx val="1"/>
          <c:order val="1"/>
          <c:tx>
            <c:strRef>
              <c:f>Gràfics!$M$511</c:f>
              <c:strCache>
                <c:ptCount val="1"/>
                <c:pt idx="0">
                  <c:v>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Gràfics!$S$509:$X$509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Gràfics!$S$511:$X$511</c:f>
              <c:numCache>
                <c:formatCode>###0.00</c:formatCode>
                <c:ptCount val="6"/>
                <c:pt idx="0">
                  <c:v>0</c:v>
                </c:pt>
                <c:pt idx="1">
                  <c:v>-1.6666666666666667</c:v>
                </c:pt>
                <c:pt idx="2" formatCode="####.00">
                  <c:v>0.66666666666666663</c:v>
                </c:pt>
                <c:pt idx="3" formatCode="####.00">
                  <c:v>0.33333333333333331</c:v>
                </c:pt>
                <c:pt idx="4" formatCode="####.00">
                  <c:v>-0.66666666666666663</c:v>
                </c:pt>
                <c:pt idx="5" formatCode="####.00">
                  <c:v>0.33333333333333331</c:v>
                </c:pt>
              </c:numCache>
            </c:numRef>
          </c:val>
        </c:ser>
        <c:ser>
          <c:idx val="2"/>
          <c:order val="2"/>
          <c:tx>
            <c:strRef>
              <c:f>Gràfics!$M$512</c:f>
              <c:strCache>
                <c:ptCount val="1"/>
                <c:pt idx="0">
                  <c:v>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Gràfics!$S$509:$X$509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Gràfics!$S$512:$X$512</c:f>
              <c:numCache>
                <c:formatCode>###0.00</c:formatCode>
                <c:ptCount val="6"/>
                <c:pt idx="0">
                  <c:v>-1.0750000000000004</c:v>
                </c:pt>
                <c:pt idx="1">
                  <c:v>-2.0749999999999997</c:v>
                </c:pt>
                <c:pt idx="2">
                  <c:v>-1.4749999999999999</c:v>
                </c:pt>
                <c:pt idx="3">
                  <c:v>-1.1749999999999998</c:v>
                </c:pt>
                <c:pt idx="4">
                  <c:v>-1.6249999999999998</c:v>
                </c:pt>
                <c:pt idx="5" formatCode="####.00">
                  <c:v>-0.10000000000000002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39136"/>
        <c:axId val="139740672"/>
      </c:barChart>
      <c:catAx>
        <c:axId val="1397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9740672"/>
        <c:crosses val="autoZero"/>
        <c:auto val="1"/>
        <c:lblAlgn val="ctr"/>
        <c:lblOffset val="100"/>
        <c:noMultiLvlLbl val="0"/>
      </c:catAx>
      <c:valAx>
        <c:axId val="139740672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9739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Població total de titulats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Taules!$B$11:$B$13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Taules!$G$11:$G$13</c:f>
              <c:numCache>
                <c:formatCode>General</c:formatCode>
                <c:ptCount val="3"/>
                <c:pt idx="0">
                  <c:v>17</c:v>
                </c:pt>
                <c:pt idx="1">
                  <c:v>4</c:v>
                </c:pt>
                <c:pt idx="2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Total mostra de titulats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Taules!$B$11:$B$13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Taules!$C$11:$C$13</c:f>
              <c:numCache>
                <c:formatCode>###0</c:formatCode>
                <c:ptCount val="3"/>
                <c:pt idx="0">
                  <c:v>9</c:v>
                </c:pt>
                <c:pt idx="1">
                  <c:v>2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Taules!$B$11:$B$13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Taules!$E$11:$E$13</c:f>
              <c:numCache>
                <c:formatCode>###0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Gràfics!$M$689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Gràfics!$L$690:$L$692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Gràfics!$M$690:$M$692</c:f>
              <c:numCache>
                <c:formatCode>###0.0%</c:formatCode>
                <c:ptCount val="3"/>
                <c:pt idx="0">
                  <c:v>0.84615384615384615</c:v>
                </c:pt>
                <c:pt idx="1">
                  <c:v>1</c:v>
                </c:pt>
                <c:pt idx="2">
                  <c:v>0.82499999999999996</c:v>
                </c:pt>
              </c:numCache>
            </c:numRef>
          </c:val>
        </c:ser>
        <c:ser>
          <c:idx val="1"/>
          <c:order val="1"/>
          <c:tx>
            <c:strRef>
              <c:f>Gràfics!$N$689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Gràfics!$L$690:$L$692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Gràfics!$N$690:$N$692</c:f>
              <c:numCache>
                <c:formatCode>###0.0%</c:formatCode>
                <c:ptCount val="3"/>
                <c:pt idx="0">
                  <c:v>0.92307692307692302</c:v>
                </c:pt>
                <c:pt idx="1">
                  <c:v>1</c:v>
                </c:pt>
                <c:pt idx="2">
                  <c:v>0.97560975609756095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19552"/>
        <c:axId val="139993088"/>
      </c:barChart>
      <c:catAx>
        <c:axId val="13931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993088"/>
        <c:crosses val="autoZero"/>
        <c:auto val="1"/>
        <c:lblAlgn val="ctr"/>
        <c:lblOffset val="100"/>
        <c:noMultiLvlLbl val="0"/>
      </c:catAx>
      <c:valAx>
        <c:axId val="1399930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9319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Gràfics!$O$137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Gràfics!$N$139:$N$141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Gràfics!$O$138:$O$140</c:f>
              <c:numCache>
                <c:formatCode>###0.0%</c:formatCode>
                <c:ptCount val="3"/>
                <c:pt idx="0">
                  <c:v>0.61499999999999999</c:v>
                </c:pt>
                <c:pt idx="1">
                  <c:v>0.33300000000000002</c:v>
                </c:pt>
                <c:pt idx="2">
                  <c:v>0.22500000000000001</c:v>
                </c:pt>
              </c:numCache>
            </c:numRef>
          </c:val>
        </c:ser>
        <c:ser>
          <c:idx val="1"/>
          <c:order val="1"/>
          <c:tx>
            <c:strRef>
              <c:f>Gràfics!$P$137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Gràfics!$N$139:$N$141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Gràfics!$P$138:$P$140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0.3</c:v>
                </c:pt>
              </c:numCache>
            </c:numRef>
          </c:val>
        </c:ser>
        <c:ser>
          <c:idx val="2"/>
          <c:order val="2"/>
          <c:tx>
            <c:strRef>
              <c:f>Gràfics!$Q$137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7592592592592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111111111111111E-2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Gràfics!$N$139:$N$141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Gràfics!$Q$138:$Q$140</c:f>
              <c:numCache>
                <c:formatCode>###0.0%</c:formatCode>
                <c:ptCount val="3"/>
                <c:pt idx="0">
                  <c:v>0.23076923076923075</c:v>
                </c:pt>
                <c:pt idx="1">
                  <c:v>0.66666666666666674</c:v>
                </c:pt>
                <c:pt idx="2">
                  <c:v>0.2</c:v>
                </c:pt>
              </c:numCache>
            </c:numRef>
          </c:val>
        </c:ser>
        <c:ser>
          <c:idx val="3"/>
          <c:order val="3"/>
          <c:tx>
            <c:strRef>
              <c:f>Gràfics!$R$138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111111111111111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6462962962962964E-2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Gràfics!$N$139:$N$141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Gràfics!$R$139:$R$141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ser>
          <c:idx val="4"/>
          <c:order val="4"/>
          <c:tx>
            <c:strRef>
              <c:f>Gràfics!$S$138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1.881481481481472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aseline="0">
                      <a:solidFill>
                        <a:schemeClr val="accent5"/>
                      </a:solidFill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Gràfics!$N$139:$N$141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Gràfics!$S$139:$S$141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7.4999999999999997E-2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76256"/>
        <c:axId val="140577792"/>
        <c:axId val="0"/>
      </c:bar3DChart>
      <c:catAx>
        <c:axId val="14057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577792"/>
        <c:crosses val="autoZero"/>
        <c:auto val="1"/>
        <c:lblAlgn val="ctr"/>
        <c:lblOffset val="100"/>
        <c:noMultiLvlLbl val="0"/>
      </c:catAx>
      <c:valAx>
        <c:axId val="1405777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05762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Requisits per la feina actual o per la darrera feina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Gràfics!$AI$168</c:f>
              <c:strCache>
                <c:ptCount val="1"/>
                <c:pt idx="0">
                  <c:v>CIÈNCIES I TÈCNIQUES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1.6933333333333335E-2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Gràfics!$AJ$165:$AO$167</c:f>
              <c:multiLvlStrCache>
                <c:ptCount val="6"/>
                <c:lvl>
                  <c:pt idx="0">
                    <c:v>Funcions no pròpies</c:v>
                  </c:pt>
                  <c:pt idx="1">
                    <c:v>Funcions pròpies</c:v>
                  </c:pt>
                  <c:pt idx="2">
                    <c:v>Funcions no pròpies</c:v>
                  </c:pt>
                  <c:pt idx="3">
                    <c:v>Funcions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Treball propi de la titulació</c:v>
                  </c:pt>
                  <c:pt idx="2">
                    <c:v>Les funcions requereixen formació universitària?</c:v>
                  </c:pt>
                  <c:pt idx="4">
                    <c:v>Les funcions requereixen formació universitària?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Gràfics!$AJ$168:$AO$168</c:f>
              <c:numCache>
                <c:formatCode>0.00%</c:formatCode>
                <c:ptCount val="6"/>
                <c:pt idx="0" formatCode="###0.0%">
                  <c:v>0</c:v>
                </c:pt>
                <c:pt idx="1">
                  <c:v>0.69230000000000003</c:v>
                </c:pt>
                <c:pt idx="2" formatCode="###0.0%">
                  <c:v>0</c:v>
                </c:pt>
                <c:pt idx="3" formatCode="###0.0%">
                  <c:v>0.308</c:v>
                </c:pt>
                <c:pt idx="4" formatCode="###0.0%">
                  <c:v>0</c:v>
                </c:pt>
                <c:pt idx="5" formatCode="###0.0%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Gràfics!$AI$169</c:f>
              <c:strCache>
                <c:ptCount val="1"/>
                <c:pt idx="0">
                  <c:v>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2.8222222222222221E-3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1.12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Gràfics!$AJ$165:$AO$167</c:f>
              <c:multiLvlStrCache>
                <c:ptCount val="6"/>
                <c:lvl>
                  <c:pt idx="0">
                    <c:v>Funcions no pròpies</c:v>
                  </c:pt>
                  <c:pt idx="1">
                    <c:v>Funcions pròpies</c:v>
                  </c:pt>
                  <c:pt idx="2">
                    <c:v>Funcions no pròpies</c:v>
                  </c:pt>
                  <c:pt idx="3">
                    <c:v>Funcions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Treball propi de la titulació</c:v>
                  </c:pt>
                  <c:pt idx="2">
                    <c:v>Les funcions requereixen formació universitària?</c:v>
                  </c:pt>
                  <c:pt idx="4">
                    <c:v>Les funcions requereixen formació universitària?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Gràfics!$AJ$169:$AO$169</c:f>
              <c:numCache>
                <c:formatCode>0.00%</c:formatCode>
                <c:ptCount val="6"/>
                <c:pt idx="0" formatCode="###0.0%">
                  <c:v>0</c:v>
                </c:pt>
                <c:pt idx="1">
                  <c:v>0.66700000000000004</c:v>
                </c:pt>
                <c:pt idx="2" formatCode="###0.0%">
                  <c:v>0</c:v>
                </c:pt>
                <c:pt idx="3" formatCode="###0.0%">
                  <c:v>0.33300000000000002</c:v>
                </c:pt>
                <c:pt idx="4" formatCode="###0.0%">
                  <c:v>0</c:v>
                </c:pt>
                <c:pt idx="5" formatCode="###0.0%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Gràfics!$AI$170</c:f>
              <c:strCache>
                <c:ptCount val="1"/>
                <c:pt idx="0">
                  <c:v>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1111111111111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577777777777776E-2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05555555555545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699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anchor="t" anchorCtr="0"/>
              <a:lstStyle/>
              <a:p>
                <a:pPr>
                  <a:defRPr baseline="0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Gràfics!$AJ$165:$AO$167</c:f>
              <c:multiLvlStrCache>
                <c:ptCount val="6"/>
                <c:lvl>
                  <c:pt idx="0">
                    <c:v>Funcions no pròpies</c:v>
                  </c:pt>
                  <c:pt idx="1">
                    <c:v>Funcions pròpies</c:v>
                  </c:pt>
                  <c:pt idx="2">
                    <c:v>Funcions no pròpies</c:v>
                  </c:pt>
                  <c:pt idx="3">
                    <c:v>Funcions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Treball propi de la titulació</c:v>
                  </c:pt>
                  <c:pt idx="2">
                    <c:v>Les funcions requereixen formació universitària?</c:v>
                  </c:pt>
                  <c:pt idx="4">
                    <c:v>Les funcions requereixen formació universitària?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Gràfics!$AJ$170:$AO$170</c:f>
              <c:numCache>
                <c:formatCode>0.00%</c:formatCode>
                <c:ptCount val="6"/>
                <c:pt idx="0" formatCode="###0.0%">
                  <c:v>2.5000000000000001E-2</c:v>
                </c:pt>
                <c:pt idx="1">
                  <c:v>0.67500000000000004</c:v>
                </c:pt>
                <c:pt idx="2" formatCode="###0.0%">
                  <c:v>0.05</c:v>
                </c:pt>
                <c:pt idx="3" formatCode="###0.0%">
                  <c:v>0.2</c:v>
                </c:pt>
                <c:pt idx="4" formatCode="###0.0%">
                  <c:v>2.5000000000000001E-2</c:v>
                </c:pt>
                <c:pt idx="5" formatCode="###0.0%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34368"/>
        <c:axId val="140652544"/>
        <c:axId val="0"/>
      </c:bar3DChart>
      <c:catAx>
        <c:axId val="140634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ca-ES"/>
          </a:p>
        </c:txPr>
        <c:crossAx val="140652544"/>
        <c:crosses val="autoZero"/>
        <c:auto val="1"/>
        <c:lblAlgn val="ctr"/>
        <c:lblOffset val="100"/>
        <c:noMultiLvlLbl val="0"/>
      </c:catAx>
      <c:valAx>
        <c:axId val="140652544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140634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Gràfics!$AW$129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Gràfics!$AV$130:$AV$132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Gràfics!$AW$130:$AW$132</c:f>
              <c:numCache>
                <c:formatCode>###0.0%</c:formatCode>
                <c:ptCount val="3"/>
                <c:pt idx="0">
                  <c:v>0.69230769230769196</c:v>
                </c:pt>
                <c:pt idx="1">
                  <c:v>0.66666666666666674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strRef>
              <c:f>Gràfics!$AX$129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Gràfics!$AV$130:$AV$132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Gràfics!$AX$130:$AX$132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ser>
          <c:idx val="2"/>
          <c:order val="2"/>
          <c:tx>
            <c:strRef>
              <c:f>Gràfics!$AY$129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Gràfics!$AV$130:$AV$132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Gràfics!$AY$130:$AY$132</c:f>
              <c:numCache>
                <c:formatCode>###0.0%</c:formatCode>
                <c:ptCount val="3"/>
                <c:pt idx="0">
                  <c:v>0.30769230769230771</c:v>
                </c:pt>
                <c:pt idx="1">
                  <c:v>0.33333333333333337</c:v>
                </c:pt>
                <c:pt idx="2">
                  <c:v>0.3</c:v>
                </c:pt>
              </c:numCache>
            </c:numRef>
          </c:val>
        </c:ser>
        <c:ser>
          <c:idx val="3"/>
          <c:order val="3"/>
          <c:tx>
            <c:strRef>
              <c:f>Gràfics!$AZ$129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Gràfics!$AV$130:$AV$132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Gràfics!$AZ$130:$AZ$132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ser>
          <c:idx val="4"/>
          <c:order val="4"/>
          <c:tx>
            <c:strRef>
              <c:f>Gràfics!$BA$129</c:f>
              <c:strCache>
                <c:ptCount val="1"/>
                <c:pt idx="0">
                  <c:v>No contracte</c:v>
                </c:pt>
              </c:strCache>
            </c:strRef>
          </c:tx>
          <c:invertIfNegative val="0"/>
          <c:cat>
            <c:strRef>
              <c:f>Gràfics!$AV$130:$AV$132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Gràfics!$BA$130:$BA$132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06944"/>
        <c:axId val="140708480"/>
      </c:barChart>
      <c:catAx>
        <c:axId val="14070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08480"/>
        <c:crosses val="autoZero"/>
        <c:auto val="1"/>
        <c:lblAlgn val="ctr"/>
        <c:lblOffset val="100"/>
        <c:noMultiLvlLbl val="0"/>
      </c:catAx>
      <c:valAx>
        <c:axId val="1407084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0706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Satisfacció</a:t>
            </a:r>
            <a:r>
              <a:rPr lang="ca-ES" u="sng" baseline="0"/>
              <a:t> amb UPC/Titulació</a:t>
            </a:r>
            <a:endParaRPr lang="ca-ES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248888888888888E-2"/>
          <c:y val="0.28975415586832948"/>
          <c:w val="0.72399814814814811"/>
          <c:h val="0.58612620094213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 '!$AB$48:$AB$50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'!$AA$51:$AA$53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'!$AB$51:$AB$53</c:f>
              <c:numCache>
                <c:formatCode>###0.0%</c:formatCode>
                <c:ptCount val="3"/>
                <c:pt idx="0">
                  <c:v>0.84615384615384615</c:v>
                </c:pt>
                <c:pt idx="1">
                  <c:v>1</c:v>
                </c:pt>
                <c:pt idx="2">
                  <c:v>0.82499999999999996</c:v>
                </c:pt>
              </c:numCache>
            </c:numRef>
          </c:val>
        </c:ser>
        <c:ser>
          <c:idx val="1"/>
          <c:order val="1"/>
          <c:tx>
            <c:strRef>
              <c:f>'Resum '!$AC$48:$AC$50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3.29259259259259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'!$AA$51:$AA$53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'!$AC$51:$AC$53</c:f>
              <c:numCache>
                <c:formatCode>###0.0%</c:formatCode>
                <c:ptCount val="3"/>
                <c:pt idx="0">
                  <c:v>0.92307692307692302</c:v>
                </c:pt>
                <c:pt idx="1">
                  <c:v>1</c:v>
                </c:pt>
                <c:pt idx="2">
                  <c:v>0.97560975609756095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33440"/>
        <c:axId val="133134976"/>
      </c:barChart>
      <c:catAx>
        <c:axId val="133133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3134976"/>
        <c:crosses val="autoZero"/>
        <c:auto val="1"/>
        <c:lblAlgn val="ctr"/>
        <c:lblOffset val="100"/>
        <c:noMultiLvlLbl val="0"/>
      </c:catAx>
      <c:valAx>
        <c:axId val="13313497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33133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428518518518519"/>
          <c:y val="0.11992468607265074"/>
          <c:w val="0.57142962962962962"/>
          <c:h val="6.5764522272017872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Gràfics!$M$339</c:f>
              <c:strCache>
                <c:ptCount val="1"/>
                <c:pt idx="0">
                  <c:v>Agricultura, ramaderia, silvicultura, caça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Gràfics!$M$340:$M$342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ser>
          <c:idx val="1"/>
          <c:order val="1"/>
          <c:tx>
            <c:strRef>
              <c:f>Gràfics!$N$339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Gràfics!$N$340:$N$342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ser>
          <c:idx val="2"/>
          <c:order val="2"/>
          <c:tx>
            <c:strRef>
              <c:f>Gràfics!$O$336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Gràfics!$O$339:$O$341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ser>
          <c:idx val="3"/>
          <c:order val="3"/>
          <c:tx>
            <c:strRef>
              <c:f>Gràfics!$P$336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Gràfics!$P$339:$P$341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Gràfics!$Q$336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Gràfics!$Q$339:$Q$341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ser>
          <c:idx val="5"/>
          <c:order val="5"/>
          <c:tx>
            <c:strRef>
              <c:f>Gràfics!$R$339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Gràfics!$R$340:$R$342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0.15</c:v>
                </c:pt>
              </c:numCache>
            </c:numRef>
          </c:val>
        </c:ser>
        <c:ser>
          <c:idx val="6"/>
          <c:order val="6"/>
          <c:tx>
            <c:strRef>
              <c:f>Gràfics!$S$339</c:f>
              <c:strCache>
                <c:ptCount val="1"/>
                <c:pt idx="0">
                  <c:v>Mitjans de comunicació (radio, televisió, cinema, vídeo, editorials, etc.)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Gràfics!$S$340:$S$342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ser>
          <c:idx val="7"/>
          <c:order val="7"/>
          <c:tx>
            <c:strRef>
              <c:f>Gràfics!$T$339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Gràfics!$T$340:$T$342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0.33333333333333337</c:v>
                </c:pt>
                <c:pt idx="2">
                  <c:v>7.4999999999999997E-2</c:v>
                </c:pt>
              </c:numCache>
            </c:numRef>
          </c:val>
        </c:ser>
        <c:ser>
          <c:idx val="8"/>
          <c:order val="8"/>
          <c:tx>
            <c:strRef>
              <c:f>Gràfics!$U$339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Gràfics!$U$340:$U$342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</c:ser>
        <c:ser>
          <c:idx val="9"/>
          <c:order val="9"/>
          <c:tx>
            <c:strRef>
              <c:f>Gràfics!$V$339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Gràfics!$V$340:$V$342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Gràfics!$W$339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Gràfics!$W$340:$W$342</c:f>
              <c:numCache>
                <c:formatCode>###0.0%</c:formatCode>
                <c:ptCount val="3"/>
                <c:pt idx="0">
                  <c:v>0.46153846153846151</c:v>
                </c:pt>
                <c:pt idx="1">
                  <c:v>0.66666666666666674</c:v>
                </c:pt>
                <c:pt idx="2">
                  <c:v>0.55000000000000004</c:v>
                </c:pt>
              </c:numCache>
            </c:numRef>
          </c:val>
        </c:ser>
        <c:ser>
          <c:idx val="11"/>
          <c:order val="11"/>
          <c:tx>
            <c:strRef>
              <c:f>Gràfics!$X$339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Gràfics!$L$340:$L$342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Gràfics!$X$340:$X$342</c:f>
              <c:numCache>
                <c:formatCode>###0.0%</c:formatCode>
                <c:ptCount val="3"/>
                <c:pt idx="0">
                  <c:v>0.23076923076923075</c:v>
                </c:pt>
                <c:pt idx="1">
                  <c:v>0</c:v>
                </c:pt>
                <c:pt idx="2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326400"/>
        <c:axId val="140327552"/>
        <c:axId val="0"/>
      </c:bar3DChart>
      <c:catAx>
        <c:axId val="14032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327552"/>
        <c:crosses val="autoZero"/>
        <c:auto val="1"/>
        <c:lblAlgn val="ctr"/>
        <c:lblOffset val="100"/>
        <c:noMultiLvlLbl val="0"/>
      </c:catAx>
      <c:valAx>
        <c:axId val="1403275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0326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45333333333333"/>
          <c:y val="1.5310879629629633E-2"/>
          <c:w val="0.33496333333333334"/>
          <c:h val="0.97525763888888883"/>
        </c:manualLayout>
      </c:layout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Gràfics!$AI$402</c:f>
              <c:strCache>
                <c:ptCount val="1"/>
                <c:pt idx="0">
                  <c:v>CIÈNCIES I TÈCNIQUES ESTADÍSTIQUES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Gràfics!$AJ$401:$AQ$401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Gràfics!$AJ$402:$AQ$402</c:f>
              <c:numCache>
                <c:formatCode>#,##0.00</c:formatCode>
                <c:ptCount val="8"/>
                <c:pt idx="0">
                  <c:v>4.916666666666667</c:v>
                </c:pt>
                <c:pt idx="1">
                  <c:v>5.5833333333333339</c:v>
                </c:pt>
                <c:pt idx="2">
                  <c:v>4.083333333333333</c:v>
                </c:pt>
                <c:pt idx="3">
                  <c:v>4.916666666666667</c:v>
                </c:pt>
                <c:pt idx="4">
                  <c:v>5.666666666666667</c:v>
                </c:pt>
                <c:pt idx="5">
                  <c:v>4.5833333333333339</c:v>
                </c:pt>
                <c:pt idx="6">
                  <c:v>5.333333333333333</c:v>
                </c:pt>
                <c:pt idx="7">
                  <c:v>5.3333333333333339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Gràfics!$AI$403</c:f>
              <c:strCache>
                <c:ptCount val="1"/>
                <c:pt idx="0">
                  <c:v>ESTADÍSTICA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1.6462962962962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Gràfics!$AJ$401:$AQ$401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Gràfics!$AJ$403:$AQ$403</c:f>
              <c:numCache>
                <c:formatCode>#,##0.00</c:formatCode>
                <c:ptCount val="8"/>
                <c:pt idx="0">
                  <c:v>6.666666666666667</c:v>
                </c:pt>
                <c:pt idx="1">
                  <c:v>6.666666666666667</c:v>
                </c:pt>
                <c:pt idx="2">
                  <c:v>5</c:v>
                </c:pt>
                <c:pt idx="3">
                  <c:v>6</c:v>
                </c:pt>
                <c:pt idx="4">
                  <c:v>5.666666666666667</c:v>
                </c:pt>
                <c:pt idx="5">
                  <c:v>6</c:v>
                </c:pt>
                <c:pt idx="6">
                  <c:v>6.333333333333333</c:v>
                </c:pt>
                <c:pt idx="7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Gràfics!$AI$404</c:f>
              <c:strCache>
                <c:ptCount val="1"/>
                <c:pt idx="0">
                  <c:v>MATEMÀTIQUES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Gràfics!$AJ$401:$AQ$401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Gràfics!$AJ$404:$AQ$404</c:f>
              <c:numCache>
                <c:formatCode>#,##0.00</c:formatCode>
                <c:ptCount val="8"/>
                <c:pt idx="0">
                  <c:v>5.4666666666666659</c:v>
                </c:pt>
                <c:pt idx="1">
                  <c:v>4.7</c:v>
                </c:pt>
                <c:pt idx="2">
                  <c:v>4.6999999999999984</c:v>
                </c:pt>
                <c:pt idx="3">
                  <c:v>5.3000000000000007</c:v>
                </c:pt>
                <c:pt idx="4">
                  <c:v>5.3666666666666671</c:v>
                </c:pt>
                <c:pt idx="5">
                  <c:v>5.1999999999999993</c:v>
                </c:pt>
                <c:pt idx="6">
                  <c:v>5.166666666666667</c:v>
                </c:pt>
                <c:pt idx="7">
                  <c:v>5.7333333333333343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88224"/>
        <c:axId val="140389760"/>
      </c:lineChart>
      <c:catAx>
        <c:axId val="14038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389760"/>
        <c:crosses val="autoZero"/>
        <c:auto val="1"/>
        <c:lblAlgn val="ctr"/>
        <c:lblOffset val="100"/>
        <c:noMultiLvlLbl val="0"/>
      </c:catAx>
      <c:valAx>
        <c:axId val="140389760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40388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445740740740723E-2"/>
          <c:y val="0.1569861111111111"/>
          <c:w val="0.89199447426978462"/>
          <c:h val="0.63677384259259262"/>
        </c:manualLayout>
      </c:layout>
      <c:lineChart>
        <c:grouping val="standard"/>
        <c:varyColors val="0"/>
        <c:ser>
          <c:idx val="0"/>
          <c:order val="0"/>
          <c:tx>
            <c:strRef>
              <c:f>Gràfics!$AI$411</c:f>
              <c:strCache>
                <c:ptCount val="1"/>
                <c:pt idx="0">
                  <c:v>CIÈNCIES I TÈCNIQUES ESTADÍSTIQUES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-4.577401333573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Gràfics!$AJ$410:$AN$410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Gràfics!$AJ$411:$AN$411</c:f>
              <c:numCache>
                <c:formatCode>#,##0.00</c:formatCode>
                <c:ptCount val="5"/>
                <c:pt idx="0">
                  <c:v>5.75</c:v>
                </c:pt>
                <c:pt idx="1">
                  <c:v>4.5833333333333339</c:v>
                </c:pt>
                <c:pt idx="2">
                  <c:v>4.666666666666667</c:v>
                </c:pt>
                <c:pt idx="3">
                  <c:v>4.916666666666667</c:v>
                </c:pt>
                <c:pt idx="4">
                  <c:v>5.4166666666666661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Gràfics!$AI$412</c:f>
              <c:strCache>
                <c:ptCount val="1"/>
                <c:pt idx="0">
                  <c:v>ESTADÍSTICA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Gràfics!$AJ$410:$AN$410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Gràfics!$AJ$412:$AN$412</c:f>
              <c:numCache>
                <c:formatCode>#,##0.00</c:formatCode>
                <c:ptCount val="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Gràfics!$AI$413</c:f>
              <c:strCache>
                <c:ptCount val="1"/>
                <c:pt idx="0">
                  <c:v>MATEMÀTIQUES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2347222222222223E-2"/>
                  <c:y val="0.110620532228029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638888888888565E-3"/>
                  <c:y val="-3.4330510001802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347222222222287E-2"/>
                  <c:y val="-7.716325462861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Gràfics!$AJ$410:$AN$410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Gràfics!$AJ$413:$AN$413</c:f>
              <c:numCache>
                <c:formatCode>#,##0.00</c:formatCode>
                <c:ptCount val="5"/>
                <c:pt idx="0">
                  <c:v>5.709677419354839</c:v>
                </c:pt>
                <c:pt idx="1">
                  <c:v>4.6451612903225801</c:v>
                </c:pt>
                <c:pt idx="2">
                  <c:v>4.5161290322580649</c:v>
                </c:pt>
                <c:pt idx="3">
                  <c:v>4.935483870967742</c:v>
                </c:pt>
                <c:pt idx="4">
                  <c:v>5.6578947368421044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21760"/>
        <c:axId val="140431744"/>
      </c:lineChart>
      <c:catAx>
        <c:axId val="1404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40431744"/>
        <c:crosses val="autoZero"/>
        <c:auto val="1"/>
        <c:lblAlgn val="ctr"/>
        <c:lblOffset val="100"/>
        <c:noMultiLvlLbl val="0"/>
      </c:catAx>
      <c:valAx>
        <c:axId val="140431744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404217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Gràfics!$P$317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Gràfics!$O$318:$O$319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Gràfics!$P$318:$P$319</c:f>
              <c:numCache>
                <c:formatCode>###0.0%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Gràfics!$Q$317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Gràfics!$O$318:$O$319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Gràfics!$Q$318:$Q$319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Gràfics!$R$318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Gràfics!$O$318:$O$319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Gràfics!$R$319:$R$320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Gràfics!$S$318</c:f>
              <c:strCache>
                <c:ptCount val="1"/>
                <c:pt idx="0">
                  <c:v>Més de dos anys</c:v>
                </c:pt>
              </c:strCache>
            </c:strRef>
          </c:tx>
          <c:invertIfNegative val="0"/>
          <c:cat>
            <c:strRef>
              <c:f>Gràfics!$O$318:$O$319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Gràfics!$S$319:$S$320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97280"/>
        <c:axId val="140498816"/>
      </c:barChart>
      <c:catAx>
        <c:axId val="14049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498816"/>
        <c:crosses val="autoZero"/>
        <c:auto val="1"/>
        <c:lblAlgn val="ctr"/>
        <c:lblOffset val="100"/>
        <c:noMultiLvlLbl val="0"/>
      </c:catAx>
      <c:valAx>
        <c:axId val="1404988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04972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Gràfics!$N$534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Gràfics!$M$535:$M$537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Gràfics!$N$535:$N$537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0.67120000000000002</c:v>
                </c:pt>
              </c:numCache>
            </c:numRef>
          </c:val>
        </c:ser>
        <c:ser>
          <c:idx val="1"/>
          <c:order val="1"/>
          <c:tx>
            <c:strRef>
              <c:f>Gràfics!$O$534</c:f>
              <c:strCache>
                <c:ptCount val="1"/>
                <c:pt idx="0">
                  <c:v>Inactiu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Gràfics!$M$535:$M$537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Gràfics!$O$535:$O$537</c:f>
              <c:numCache>
                <c:formatCode>0.00%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0.32879999999999998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92576"/>
        <c:axId val="141198464"/>
      </c:barChart>
      <c:catAx>
        <c:axId val="14119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198464"/>
        <c:crosses val="autoZero"/>
        <c:auto val="1"/>
        <c:lblAlgn val="ctr"/>
        <c:lblOffset val="100"/>
        <c:noMultiLvlLbl val="0"/>
      </c:catAx>
      <c:valAx>
        <c:axId val="141198464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crossAx val="141192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Gràfics!$P$328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Gràfics!$O$329:$O$330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Gràfics!$P$329:$P$330</c:f>
              <c:numCache>
                <c:formatCode>###0.0%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Gràfics!$Q$328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Gràfics!$O$329:$O$330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Gràfics!$Q$329:$Q$330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Gràfics!$R$329</c:f>
              <c:strCache>
                <c:ptCount val="1"/>
                <c:pt idx="0">
                  <c:v>Més de 3</c:v>
                </c:pt>
              </c:strCache>
            </c:strRef>
          </c:tx>
          <c:invertIfNegative val="0"/>
          <c:cat>
            <c:strRef>
              <c:f>Gràfics!$O$329:$O$330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Gràfics!$R$330:$R$331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29056"/>
        <c:axId val="142361344"/>
      </c:barChart>
      <c:catAx>
        <c:axId val="14122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361344"/>
        <c:crosses val="autoZero"/>
        <c:auto val="1"/>
        <c:lblAlgn val="ctr"/>
        <c:lblOffset val="100"/>
        <c:noMultiLvlLbl val="0"/>
      </c:catAx>
      <c:valAx>
        <c:axId val="1423613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1229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Gràfics!$R$610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Gràfics!$R$611:$R$612</c:f>
              <c:numCache>
                <c:formatCode>###0.0%</c:formatCode>
                <c:ptCount val="2"/>
                <c:pt idx="0">
                  <c:v>0.25</c:v>
                </c:pt>
                <c:pt idx="1">
                  <c:v>0.111</c:v>
                </c:pt>
              </c:numCache>
            </c:numRef>
          </c:val>
        </c:ser>
        <c:ser>
          <c:idx val="1"/>
          <c:order val="1"/>
          <c:tx>
            <c:strRef>
              <c:f>Gràfics!$S$610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Gràfics!$S$611:$S$612</c:f>
              <c:numCache>
                <c:formatCode>###0.0%</c:formatCode>
                <c:ptCount val="2"/>
                <c:pt idx="0">
                  <c:v>0</c:v>
                </c:pt>
                <c:pt idx="1">
                  <c:v>0.222</c:v>
                </c:pt>
              </c:numCache>
            </c:numRef>
          </c:val>
        </c:ser>
        <c:ser>
          <c:idx val="2"/>
          <c:order val="2"/>
          <c:tx>
            <c:strRef>
              <c:f>Gràfics!$T$610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Gràfics!$T$611:$T$612</c:f>
              <c:numCache>
                <c:formatCode>###0.0%</c:formatCode>
                <c:ptCount val="2"/>
                <c:pt idx="0">
                  <c:v>0</c:v>
                </c:pt>
                <c:pt idx="1">
                  <c:v>0.111</c:v>
                </c:pt>
              </c:numCache>
            </c:numRef>
          </c:val>
        </c:ser>
        <c:ser>
          <c:idx val="3"/>
          <c:order val="3"/>
          <c:tx>
            <c:strRef>
              <c:f>Gràfics!$U$610</c:f>
              <c:strCache>
                <c:ptCount val="1"/>
                <c:pt idx="0">
                  <c:v>Oposició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Gràfics!$U$611:$U$612</c:f>
              <c:numCache>
                <c:formatCode>###0.0%</c:formatCode>
                <c:ptCount val="2"/>
                <c:pt idx="0">
                  <c:v>0</c:v>
                </c:pt>
                <c:pt idx="1">
                  <c:v>0.111</c:v>
                </c:pt>
              </c:numCache>
            </c:numRef>
          </c:val>
        </c:ser>
        <c:ser>
          <c:idx val="4"/>
          <c:order val="4"/>
          <c:tx>
            <c:strRef>
              <c:f>Gràfics!$V$610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Gràfics!$V$611:$V$612</c:f>
              <c:numCache>
                <c:formatCode>###0.0%</c:formatCode>
                <c:ptCount val="2"/>
                <c:pt idx="0">
                  <c:v>0</c:v>
                </c:pt>
                <c:pt idx="1">
                  <c:v>0.111</c:v>
                </c:pt>
              </c:numCache>
            </c:numRef>
          </c:val>
        </c:ser>
        <c:ser>
          <c:idx val="5"/>
          <c:order val="5"/>
          <c:tx>
            <c:strRef>
              <c:f>Gràfics!$W$610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Gràfics!$W$611:$W$612</c:f>
              <c:numCache>
                <c:formatCode>###0.0%</c:formatCode>
                <c:ptCount val="2"/>
                <c:pt idx="0">
                  <c:v>0.25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Gràfics!$X$610</c:f>
              <c:strCache>
                <c:ptCount val="1"/>
                <c:pt idx="0">
                  <c:v>Col·legi o associació professional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Gràfics!$X$611:$X$612</c:f>
              <c:numCache>
                <c:formatCode>###0.0%</c:formatCode>
                <c:ptCount val="2"/>
                <c:pt idx="0">
                  <c:v>0</c:v>
                </c:pt>
                <c:pt idx="1">
                  <c:v>0.111</c:v>
                </c:pt>
              </c:numCache>
            </c:numRef>
          </c:val>
        </c:ser>
        <c:ser>
          <c:idx val="7"/>
          <c:order val="7"/>
          <c:tx>
            <c:strRef>
              <c:f>Gràfics!$Y$610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Gràfics!$Y$611:$Y$612</c:f>
              <c:numCache>
                <c:formatCode>###0.0%</c:formatCode>
                <c:ptCount val="2"/>
                <c:pt idx="0">
                  <c:v>0.25</c:v>
                </c:pt>
                <c:pt idx="1">
                  <c:v>0.111</c:v>
                </c:pt>
              </c:numCache>
            </c:numRef>
          </c:val>
        </c:ser>
        <c:ser>
          <c:idx val="8"/>
          <c:order val="8"/>
          <c:tx>
            <c:strRef>
              <c:f>Gràfics!$Z$610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Gràfics!$Q$611:$Q$612</c:f>
              <c:strCache>
                <c:ptCount val="2"/>
                <c:pt idx="0">
                  <c:v>CIÈNCIES I TÈCNIQUES ESTADÍSTIQUES</c:v>
                </c:pt>
                <c:pt idx="1">
                  <c:v>MATEMÀTIQUES</c:v>
                </c:pt>
              </c:strCache>
            </c:strRef>
          </c:cat>
          <c:val>
            <c:numRef>
              <c:f>Gràfics!$Z$611:$Z$612</c:f>
              <c:numCache>
                <c:formatCode>###0.0%</c:formatCode>
                <c:ptCount val="2"/>
                <c:pt idx="0">
                  <c:v>0.25</c:v>
                </c:pt>
                <c:pt idx="1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61568"/>
        <c:axId val="142541184"/>
      </c:barChart>
      <c:catAx>
        <c:axId val="14246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541184"/>
        <c:crosses val="autoZero"/>
        <c:auto val="1"/>
        <c:lblAlgn val="ctr"/>
        <c:lblOffset val="100"/>
        <c:noMultiLvlLbl val="0"/>
      </c:catAx>
      <c:valAx>
        <c:axId val="142541184"/>
        <c:scaling>
          <c:orientation val="minMax"/>
          <c:min val="0"/>
        </c:scaling>
        <c:delete val="1"/>
        <c:axPos val="l"/>
        <c:numFmt formatCode="###0.0%" sourceLinked="1"/>
        <c:majorTickMark val="out"/>
        <c:minorTickMark val="none"/>
        <c:tickLblPos val="nextTo"/>
        <c:crossAx val="142461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Gràfics!$O$396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Gràfics!$N$398:$N$399</c:f>
              <c:strCache>
                <c:ptCount val="2"/>
                <c:pt idx="0">
                  <c:v>ESTADÍSTICA</c:v>
                </c:pt>
                <c:pt idx="1">
                  <c:v>MATEMÀTIQUES</c:v>
                </c:pt>
              </c:strCache>
            </c:strRef>
          </c:cat>
          <c:val>
            <c:numRef>
              <c:f>Gràfics!$O$397:$O$398</c:f>
              <c:numCache>
                <c:formatCode>###0.0%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Gràfics!$P$396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Gràfics!$N$398:$N$399</c:f>
              <c:strCache>
                <c:ptCount val="2"/>
                <c:pt idx="0">
                  <c:v>ESTADÍSTICA</c:v>
                </c:pt>
                <c:pt idx="1">
                  <c:v>MATEMÀTIQUES</c:v>
                </c:pt>
              </c:strCache>
            </c:strRef>
          </c:cat>
          <c:val>
            <c:numRef>
              <c:f>Gràfics!$P$397:$P$398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Gràfics!$Q$396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Gràfics!$N$398:$N$399</c:f>
              <c:strCache>
                <c:ptCount val="2"/>
                <c:pt idx="0">
                  <c:v>ESTADÍSTICA</c:v>
                </c:pt>
                <c:pt idx="1">
                  <c:v>MATEMÀTIQUES</c:v>
                </c:pt>
              </c:strCache>
            </c:strRef>
          </c:cat>
          <c:val>
            <c:numRef>
              <c:f>Gràfics!$Q$397:$Q$398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68064"/>
        <c:axId val="142586240"/>
      </c:barChart>
      <c:catAx>
        <c:axId val="14256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2586240"/>
        <c:crosses val="autoZero"/>
        <c:auto val="1"/>
        <c:lblAlgn val="ctr"/>
        <c:lblOffset val="100"/>
        <c:noMultiLvlLbl val="0"/>
      </c:catAx>
      <c:valAx>
        <c:axId val="1425862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2568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Gràfics!$R$685</c:f>
              <c:strCache>
                <c:ptCount val="1"/>
                <c:pt idx="0">
                  <c:v>CIÈNCIES I TÈCNIQUES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Gràfics!$S$683:$Z$684</c:f>
              <c:multiLvlStrCache>
                <c:ptCount val="8"/>
                <c:lvl>
                  <c:pt idx="0">
                    <c:v>No</c:v>
                  </c:pt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Continuació dels estudis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Gràfics!$S$685:$Z$685</c:f>
              <c:numCache>
                <c:formatCode>###0.0%</c:formatCode>
                <c:ptCount val="8"/>
                <c:pt idx="0">
                  <c:v>0.30769230769230771</c:v>
                </c:pt>
                <c:pt idx="1">
                  <c:v>7.6923076923076927E-2</c:v>
                </c:pt>
                <c:pt idx="2">
                  <c:v>0</c:v>
                </c:pt>
                <c:pt idx="3">
                  <c:v>0.30769230769230771</c:v>
                </c:pt>
                <c:pt idx="4">
                  <c:v>0.15384615384615385</c:v>
                </c:pt>
                <c:pt idx="5">
                  <c:v>0.15384615384615385</c:v>
                </c:pt>
                <c:pt idx="6">
                  <c:v>0.44444444444444442</c:v>
                </c:pt>
                <c:pt idx="7">
                  <c:v>0.55555555555555558</c:v>
                </c:pt>
              </c:numCache>
            </c:numRef>
          </c:val>
        </c:ser>
        <c:ser>
          <c:idx val="1"/>
          <c:order val="1"/>
          <c:tx>
            <c:strRef>
              <c:f>Gràfics!$R$686</c:f>
              <c:strCache>
                <c:ptCount val="1"/>
                <c:pt idx="0">
                  <c:v>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Gràfics!$S$683:$Z$684</c:f>
              <c:multiLvlStrCache>
                <c:ptCount val="8"/>
                <c:lvl>
                  <c:pt idx="0">
                    <c:v>No</c:v>
                  </c:pt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Continuació dels estudis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Gràfics!$S$686:$Z$686</c:f>
              <c:numCache>
                <c:formatCode>###0.0%</c:formatCode>
                <c:ptCount val="8"/>
                <c:pt idx="0">
                  <c:v>0.33333333333333337</c:v>
                </c:pt>
                <c:pt idx="1">
                  <c:v>0</c:v>
                </c:pt>
                <c:pt idx="2">
                  <c:v>0</c:v>
                </c:pt>
                <c:pt idx="3">
                  <c:v>0.66666666666666674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Gràfics!$R$687</c:f>
              <c:strCache>
                <c:ptCount val="1"/>
                <c:pt idx="0">
                  <c:v>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Gràfics!$S$683:$Z$684</c:f>
              <c:multiLvlStrCache>
                <c:ptCount val="8"/>
                <c:lvl>
                  <c:pt idx="0">
                    <c:v>No</c:v>
                  </c:pt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Continuació dels estudis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Gràfics!$S$687:$Z$687</c:f>
              <c:numCache>
                <c:formatCode>###0.0%</c:formatCode>
                <c:ptCount val="8"/>
                <c:pt idx="0">
                  <c:v>0.12195121951219512</c:v>
                </c:pt>
                <c:pt idx="1">
                  <c:v>2.4390243902439025E-2</c:v>
                </c:pt>
                <c:pt idx="2">
                  <c:v>9.7560975609756101E-2</c:v>
                </c:pt>
                <c:pt idx="3">
                  <c:v>0.41463414634146339</c:v>
                </c:pt>
                <c:pt idx="4">
                  <c:v>0.31707317073170732</c:v>
                </c:pt>
                <c:pt idx="5">
                  <c:v>2.4390243902439025E-2</c:v>
                </c:pt>
                <c:pt idx="6">
                  <c:v>0.38888888888888884</c:v>
                </c:pt>
                <c:pt idx="7">
                  <c:v>0.61111111111111116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49376"/>
        <c:axId val="142959360"/>
      </c:barChart>
      <c:catAx>
        <c:axId val="142949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42959360"/>
        <c:crosses val="autoZero"/>
        <c:auto val="1"/>
        <c:lblAlgn val="ctr"/>
        <c:lblOffset val="100"/>
        <c:noMultiLvlLbl val="0"/>
      </c:catAx>
      <c:valAx>
        <c:axId val="14295936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29493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Gràfics!$O$710</c:f>
              <c:strCache>
                <c:ptCount val="1"/>
                <c:pt idx="0">
                  <c:v>CIÈNCIES I TÈCNIQUES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Gràfics!$P$708:$S$709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Gràfics!$P$710:$S$710</c:f>
              <c:numCache>
                <c:formatCode>###0.0%</c:formatCode>
                <c:ptCount val="4"/>
                <c:pt idx="0">
                  <c:v>0.38461538461538458</c:v>
                </c:pt>
                <c:pt idx="1">
                  <c:v>0.30769230769230771</c:v>
                </c:pt>
                <c:pt idx="2">
                  <c:v>0.15384615384615385</c:v>
                </c:pt>
                <c:pt idx="3">
                  <c:v>0.15384615384615385</c:v>
                </c:pt>
              </c:numCache>
            </c:numRef>
          </c:val>
        </c:ser>
        <c:ser>
          <c:idx val="1"/>
          <c:order val="1"/>
          <c:tx>
            <c:strRef>
              <c:f>Gràfics!$O$711</c:f>
              <c:strCache>
                <c:ptCount val="1"/>
                <c:pt idx="0">
                  <c:v>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Gràfics!$P$708:$S$709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Gràfics!$P$711:$S$711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0.33333333333333337</c:v>
                </c:pt>
                <c:pt idx="2">
                  <c:v>0.33333333333333337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Gràfics!$O$712</c:f>
              <c:strCache>
                <c:ptCount val="1"/>
                <c:pt idx="0">
                  <c:v>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Gràfics!$P$708:$S$709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</c:lvl>
              </c:multiLvlStrCache>
            </c:multiLvlStrRef>
          </c:cat>
          <c:val>
            <c:numRef>
              <c:f>Gràfics!$P$712:$S$712</c:f>
              <c:numCache>
                <c:formatCode>###0.0%</c:formatCode>
                <c:ptCount val="4"/>
                <c:pt idx="0">
                  <c:v>0.48780487804878048</c:v>
                </c:pt>
                <c:pt idx="1">
                  <c:v>0.14634146341463417</c:v>
                </c:pt>
                <c:pt idx="2">
                  <c:v>0.12195121951219512</c:v>
                </c:pt>
                <c:pt idx="3">
                  <c:v>0.24390243902439024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40864"/>
        <c:axId val="142754944"/>
      </c:barChart>
      <c:catAx>
        <c:axId val="14274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2754944"/>
        <c:crosses val="autoZero"/>
        <c:auto val="1"/>
        <c:lblAlgn val="ctr"/>
        <c:lblOffset val="100"/>
        <c:noMultiLvlLbl val="0"/>
      </c:catAx>
      <c:valAx>
        <c:axId val="1427549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27408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2962962962963"/>
          <c:y val="0.24848305555555555"/>
          <c:w val="0.59783333333333333"/>
          <c:h val="0.5698330665447061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 '!$AF$10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'!$AE$11:$AE$13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'!$AF$11:$AF$13</c:f>
              <c:numCache>
                <c:formatCode>###0.0%</c:formatCode>
                <c:ptCount val="3"/>
                <c:pt idx="0">
                  <c:v>0.69230769230769229</c:v>
                </c:pt>
                <c:pt idx="1">
                  <c:v>0.66666666666666674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'Resum '!$AG$10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'!$AE$11:$AE$13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'!$AG$11:$AG$13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'Resum '!$AH$10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'!$AE$11:$AE$13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'!$AH$11:$AH$13</c:f>
              <c:numCache>
                <c:formatCode>###0.0%</c:formatCode>
                <c:ptCount val="3"/>
                <c:pt idx="0">
                  <c:v>0.30769230769230771</c:v>
                </c:pt>
                <c:pt idx="1">
                  <c:v>0.33333333333333337</c:v>
                </c:pt>
                <c:pt idx="2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'Resum '!$AI$10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'!$AE$11:$AE$13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'!$AI$11:$AI$13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'Resum '!$AJ$10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'Resum '!$AE$11:$AE$13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'!$AJ$11:$AJ$13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3214208"/>
        <c:axId val="133215744"/>
        <c:axId val="0"/>
      </c:bar3DChart>
      <c:catAx>
        <c:axId val="133214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3215744"/>
        <c:crosses val="autoZero"/>
        <c:auto val="1"/>
        <c:lblAlgn val="ctr"/>
        <c:lblOffset val="100"/>
        <c:noMultiLvlLbl val="0"/>
      </c:catAx>
      <c:valAx>
        <c:axId val="1332157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32142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Gràfics!$N$760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Gràfics!$M$761:$M$763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Gràfics!$N$761:$N$763</c:f>
              <c:numCache>
                <c:formatCode>###0.0%</c:formatCode>
                <c:ptCount val="3"/>
                <c:pt idx="0">
                  <c:v>0.46153846153846151</c:v>
                </c:pt>
                <c:pt idx="1">
                  <c:v>0</c:v>
                </c:pt>
                <c:pt idx="2">
                  <c:v>0.46341463414634149</c:v>
                </c:pt>
              </c:numCache>
            </c:numRef>
          </c:val>
        </c:ser>
        <c:ser>
          <c:idx val="1"/>
          <c:order val="1"/>
          <c:tx>
            <c:strRef>
              <c:f>Gràfics!$O$759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2"/>
              <c:layout>
                <c:manualLayout>
                  <c:x val="1.8814814814814902E-2"/>
                  <c:y val="-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Gràfics!$M$761:$M$763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Gràfics!$O$760:$O$762</c:f>
              <c:numCache>
                <c:formatCode>###0.0%</c:formatCode>
                <c:ptCount val="3"/>
                <c:pt idx="0">
                  <c:v>0.53846153846153844</c:v>
                </c:pt>
                <c:pt idx="1">
                  <c:v>1</c:v>
                </c:pt>
                <c:pt idx="2">
                  <c:v>0.48780487804878048</c:v>
                </c:pt>
              </c:numCache>
            </c:numRef>
          </c:val>
        </c:ser>
        <c:ser>
          <c:idx val="2"/>
          <c:order val="2"/>
          <c:tx>
            <c:strRef>
              <c:f>Gràfics!$P$759</c:f>
              <c:strCache>
                <c:ptCount val="1"/>
                <c:pt idx="0">
                  <c:v>Excel·lent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Gràfics!$M$761:$M$763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Gràfics!$P$760:$P$762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2.4390243902439025E-2</c:v>
                </c:pt>
              </c:numCache>
            </c:numRef>
          </c:val>
        </c:ser>
        <c:ser>
          <c:idx val="3"/>
          <c:order val="3"/>
          <c:tx>
            <c:strRef>
              <c:f>Gràfics!$Q$759</c:f>
              <c:strCache>
                <c:ptCount val="1"/>
                <c:pt idx="0">
                  <c:v>Matrícula d’honor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35185185185184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Gràfics!$M$761:$M$763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Gràfics!$Q$760:$Q$762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2.4390243902439025E-2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04096"/>
        <c:axId val="142805632"/>
      </c:barChart>
      <c:catAx>
        <c:axId val="14280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805632"/>
        <c:crosses val="autoZero"/>
        <c:auto val="1"/>
        <c:lblAlgn val="ctr"/>
        <c:lblOffset val="100"/>
        <c:noMultiLvlLbl val="0"/>
      </c:catAx>
      <c:valAx>
        <c:axId val="1428056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2804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Gràfics!$M$782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Gràfics!$L$783:$L$785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Gràfics!$M$783:$M$785</c:f>
              <c:numCache>
                <c:formatCode>###0.0%</c:formatCode>
                <c:ptCount val="3"/>
                <c:pt idx="0">
                  <c:v>0.38461538461538458</c:v>
                </c:pt>
                <c:pt idx="1">
                  <c:v>0.33333333333333337</c:v>
                </c:pt>
                <c:pt idx="2">
                  <c:v>0.21951219512195125</c:v>
                </c:pt>
              </c:numCache>
            </c:numRef>
          </c:val>
        </c:ser>
        <c:ser>
          <c:idx val="1"/>
          <c:order val="1"/>
          <c:tx>
            <c:strRef>
              <c:f>Gràfics!$N$782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Gràfics!$L$783:$L$785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Gràfics!$N$783:$N$785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4.878048780487805E-2</c:v>
                </c:pt>
              </c:numCache>
            </c:numRef>
          </c:val>
        </c:ser>
        <c:ser>
          <c:idx val="2"/>
          <c:order val="2"/>
          <c:tx>
            <c:strRef>
              <c:f>Gràfics!$O$781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Gràfics!$L$783:$L$785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Gràfics!$O$782:$O$784</c:f>
              <c:numCache>
                <c:formatCode>###0.0%</c:formatCode>
                <c:ptCount val="3"/>
                <c:pt idx="0">
                  <c:v>0.23076923076923075</c:v>
                </c:pt>
                <c:pt idx="1">
                  <c:v>0.33333333333333337</c:v>
                </c:pt>
                <c:pt idx="2">
                  <c:v>9.7560975609756101E-2</c:v>
                </c:pt>
              </c:numCache>
            </c:numRef>
          </c:val>
        </c:ser>
        <c:ser>
          <c:idx val="3"/>
          <c:order val="3"/>
          <c:tx>
            <c:strRef>
              <c:f>Gràfics!$P$781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Gràfics!$L$783:$L$785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Gràfics!$P$782:$P$784</c:f>
              <c:numCache>
                <c:formatCode>###0.0%</c:formatCode>
                <c:ptCount val="3"/>
                <c:pt idx="0">
                  <c:v>0.23076923076923075</c:v>
                </c:pt>
                <c:pt idx="1">
                  <c:v>0.33333333333333337</c:v>
                </c:pt>
                <c:pt idx="2">
                  <c:v>0.17073170731707318</c:v>
                </c:pt>
              </c:numCache>
            </c:numRef>
          </c:val>
        </c:ser>
        <c:ser>
          <c:idx val="4"/>
          <c:order val="4"/>
          <c:tx>
            <c:strRef>
              <c:f>Gràfics!$Q$781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Gràfics!$L$783:$L$785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Gràfics!$Q$782:$Q$784</c:f>
              <c:numCache>
                <c:formatCode>###0.0%</c:formatCode>
                <c:ptCount val="3"/>
                <c:pt idx="0">
                  <c:v>0.15384615384615385</c:v>
                </c:pt>
                <c:pt idx="1">
                  <c:v>0</c:v>
                </c:pt>
                <c:pt idx="2">
                  <c:v>0.46341463414634149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880768"/>
        <c:axId val="142882304"/>
      </c:barChart>
      <c:catAx>
        <c:axId val="14288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882304"/>
        <c:crosses val="autoZero"/>
        <c:auto val="1"/>
        <c:lblAlgn val="ctr"/>
        <c:lblOffset val="100"/>
        <c:noMultiLvlLbl val="0"/>
      </c:catAx>
      <c:valAx>
        <c:axId val="142882304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428807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Full2!$B$17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Full2!$C$17:$K$17</c:f>
              <c:numCache>
                <c:formatCode>0.00%</c:formatCode>
                <c:ptCount val="9"/>
                <c:pt idx="0" formatCode="0.0%">
                  <c:v>0.13333333333333333</c:v>
                </c:pt>
                <c:pt idx="1">
                  <c:v>0</c:v>
                </c:pt>
                <c:pt idx="2">
                  <c:v>0</c:v>
                </c:pt>
                <c:pt idx="3" formatCode="0.0%">
                  <c:v>0</c:v>
                </c:pt>
                <c:pt idx="4" formatCode="0.0%">
                  <c:v>0</c:v>
                </c:pt>
                <c:pt idx="5" formatCode="0.0%">
                  <c:v>0</c:v>
                </c:pt>
                <c:pt idx="6" formatCode="0.0%">
                  <c:v>0.1111111111111111</c:v>
                </c:pt>
                <c:pt idx="7">
                  <c:v>0</c:v>
                </c:pt>
                <c:pt idx="8">
                  <c:v>2.4E-2</c:v>
                </c:pt>
              </c:numCache>
            </c:numRef>
          </c:val>
        </c:ser>
        <c:ser>
          <c:idx val="1"/>
          <c:order val="1"/>
          <c:tx>
            <c:strRef>
              <c:f>Full2!$B$18</c:f>
              <c:strCache>
                <c:ptCount val="1"/>
                <c:pt idx="0">
                  <c:v>Aturat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Full2!$C$18:$K$18</c:f>
              <c:numCache>
                <c:formatCode>0.00%</c:formatCode>
                <c:ptCount val="9"/>
                <c:pt idx="0" formatCode="0.0%">
                  <c:v>6.6666666666666666E-2</c:v>
                </c:pt>
                <c:pt idx="1">
                  <c:v>9.0909090909090912E-2</c:v>
                </c:pt>
                <c:pt idx="2">
                  <c:v>0.33300000000000002</c:v>
                </c:pt>
                <c:pt idx="3" formatCode="0.0%">
                  <c:v>0</c:v>
                </c:pt>
                <c:pt idx="4" formatCode="0.0%">
                  <c:v>0</c:v>
                </c:pt>
                <c:pt idx="5" formatCode="0.0%">
                  <c:v>7.6999999999999999E-2</c:v>
                </c:pt>
                <c:pt idx="6" formatCode="0.0%">
                  <c:v>0.1111111111111111</c:v>
                </c:pt>
                <c:pt idx="7">
                  <c:v>4.1666666666666664E-2</c:v>
                </c:pt>
                <c:pt idx="8">
                  <c:v>4.9000000000000002E-2</c:v>
                </c:pt>
              </c:numCache>
            </c:numRef>
          </c:val>
        </c:ser>
        <c:ser>
          <c:idx val="2"/>
          <c:order val="2"/>
          <c:tx>
            <c:strRef>
              <c:f>Full2!$B$19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Full2!$C$15:$K$16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Full2!$C$19:$K$19</c:f>
              <c:numCache>
                <c:formatCode>0.00%</c:formatCode>
                <c:ptCount val="9"/>
                <c:pt idx="0" formatCode="0.0%">
                  <c:v>0.8</c:v>
                </c:pt>
                <c:pt idx="1">
                  <c:v>0.90909090909090906</c:v>
                </c:pt>
                <c:pt idx="2">
                  <c:v>0.66669999999999996</c:v>
                </c:pt>
                <c:pt idx="3" formatCode="0.0%">
                  <c:v>1</c:v>
                </c:pt>
                <c:pt idx="4" formatCode="0.0%">
                  <c:v>1</c:v>
                </c:pt>
                <c:pt idx="5" formatCode="0.0%">
                  <c:v>0.92300000000000004</c:v>
                </c:pt>
                <c:pt idx="6" formatCode="0.0%">
                  <c:v>0.77777777777777779</c:v>
                </c:pt>
                <c:pt idx="7">
                  <c:v>0.95833333333333337</c:v>
                </c:pt>
                <c:pt idx="8">
                  <c:v>0.92700000000000005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3345536"/>
        <c:axId val="143347072"/>
        <c:axId val="0"/>
      </c:bar3DChart>
      <c:catAx>
        <c:axId val="14334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3347072"/>
        <c:crosses val="autoZero"/>
        <c:auto val="1"/>
        <c:lblAlgn val="ctr"/>
        <c:lblOffset val="100"/>
        <c:noMultiLvlLbl val="0"/>
      </c:catAx>
      <c:valAx>
        <c:axId val="14334707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3345536"/>
        <c:crosses val="autoZero"/>
        <c:crossBetween val="between"/>
        <c:majorUnit val="0.25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1550090145667388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Full2!$B$29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Full2!$C$27:$K$28</c:f>
              <c:multiLvlStrCache>
                <c:ptCount val="9"/>
                <c:lvl>
                  <c:pt idx="0">
                    <c:v>DE</c:v>
                  </c:pt>
                  <c:pt idx="1">
                    <c:v>LCTE</c:v>
                  </c:pt>
                  <c:pt idx="2">
                    <c:v>LM</c:v>
                  </c:pt>
                  <c:pt idx="3">
                    <c:v>DE</c:v>
                  </c:pt>
                  <c:pt idx="4">
                    <c:v>LCTE</c:v>
                  </c:pt>
                  <c:pt idx="5">
                    <c:v>LM</c:v>
                  </c:pt>
                  <c:pt idx="6">
                    <c:v>DE</c:v>
                  </c:pt>
                  <c:pt idx="7">
                    <c:v>LCTE</c:v>
                  </c:pt>
                  <c:pt idx="8">
                    <c:v>LM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Full2!$C$29:$K$29</c:f>
              <c:numCache>
                <c:formatCode>0.00%</c:formatCode>
                <c:ptCount val="9"/>
                <c:pt idx="0">
                  <c:v>0.30769230769230771</c:v>
                </c:pt>
                <c:pt idx="1">
                  <c:v>9.0909090909090912E-2</c:v>
                </c:pt>
                <c:pt idx="2">
                  <c:v>4.1666666666666664E-2</c:v>
                </c:pt>
                <c:pt idx="3">
                  <c:v>0.18181818181818182</c:v>
                </c:pt>
                <c:pt idx="4">
                  <c:v>0</c:v>
                </c:pt>
                <c:pt idx="5">
                  <c:v>8.3333333333333329E-2</c:v>
                </c:pt>
                <c:pt idx="6">
                  <c:v>0</c:v>
                </c:pt>
                <c:pt idx="7">
                  <c:v>0</c:v>
                </c:pt>
                <c:pt idx="8">
                  <c:v>0.27500000000000002</c:v>
                </c:pt>
              </c:numCache>
            </c:numRef>
          </c:val>
        </c:ser>
        <c:ser>
          <c:idx val="1"/>
          <c:order val="1"/>
          <c:tx>
            <c:strRef>
              <c:f>Full2!$B$30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Full2!$C$27:$K$28</c:f>
              <c:multiLvlStrCache>
                <c:ptCount val="9"/>
                <c:lvl>
                  <c:pt idx="0">
                    <c:v>DE</c:v>
                  </c:pt>
                  <c:pt idx="1">
                    <c:v>LCTE</c:v>
                  </c:pt>
                  <c:pt idx="2">
                    <c:v>LM</c:v>
                  </c:pt>
                  <c:pt idx="3">
                    <c:v>DE</c:v>
                  </c:pt>
                  <c:pt idx="4">
                    <c:v>LCTE</c:v>
                  </c:pt>
                  <c:pt idx="5">
                    <c:v>LM</c:v>
                  </c:pt>
                  <c:pt idx="6">
                    <c:v>DE</c:v>
                  </c:pt>
                  <c:pt idx="7">
                    <c:v>LCTE</c:v>
                  </c:pt>
                  <c:pt idx="8">
                    <c:v>LM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Full2!$C$30:$K$30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8.3333333333333329E-2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</c:ser>
        <c:ser>
          <c:idx val="2"/>
          <c:order val="2"/>
          <c:tx>
            <c:strRef>
              <c:f>Full2!$B$31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Full2!$C$27:$K$28</c:f>
              <c:multiLvlStrCache>
                <c:ptCount val="9"/>
                <c:lvl>
                  <c:pt idx="0">
                    <c:v>DE</c:v>
                  </c:pt>
                  <c:pt idx="1">
                    <c:v>LCTE</c:v>
                  </c:pt>
                  <c:pt idx="2">
                    <c:v>LM</c:v>
                  </c:pt>
                  <c:pt idx="3">
                    <c:v>DE</c:v>
                  </c:pt>
                  <c:pt idx="4">
                    <c:v>LCTE</c:v>
                  </c:pt>
                  <c:pt idx="5">
                    <c:v>LM</c:v>
                  </c:pt>
                  <c:pt idx="6">
                    <c:v>DE</c:v>
                  </c:pt>
                  <c:pt idx="7">
                    <c:v>LCTE</c:v>
                  </c:pt>
                  <c:pt idx="8">
                    <c:v>LM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Full2!$C$31:$K$31</c:f>
              <c:numCache>
                <c:formatCode>0.00%</c:formatCode>
                <c:ptCount val="9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4.1666666666666664E-2</c:v>
                </c:pt>
                <c:pt idx="6">
                  <c:v>0</c:v>
                </c:pt>
                <c:pt idx="7">
                  <c:v>7.6999999999999999E-2</c:v>
                </c:pt>
                <c:pt idx="8">
                  <c:v>0.1</c:v>
                </c:pt>
              </c:numCache>
            </c:numRef>
          </c:val>
        </c:ser>
        <c:ser>
          <c:idx val="3"/>
          <c:order val="3"/>
          <c:tx>
            <c:strRef>
              <c:f>Full2!$B$32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Full2!$C$27:$K$28</c:f>
              <c:multiLvlStrCache>
                <c:ptCount val="9"/>
                <c:lvl>
                  <c:pt idx="0">
                    <c:v>DE</c:v>
                  </c:pt>
                  <c:pt idx="1">
                    <c:v>LCTE</c:v>
                  </c:pt>
                  <c:pt idx="2">
                    <c:v>LM</c:v>
                  </c:pt>
                  <c:pt idx="3">
                    <c:v>DE</c:v>
                  </c:pt>
                  <c:pt idx="4">
                    <c:v>LCTE</c:v>
                  </c:pt>
                  <c:pt idx="5">
                    <c:v>LM</c:v>
                  </c:pt>
                  <c:pt idx="6">
                    <c:v>DE</c:v>
                  </c:pt>
                  <c:pt idx="7">
                    <c:v>LCTE</c:v>
                  </c:pt>
                  <c:pt idx="8">
                    <c:v>LM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Full2!$C$32:$K$32</c:f>
              <c:numCache>
                <c:formatCode>0.00%</c:formatCode>
                <c:ptCount val="9"/>
                <c:pt idx="0">
                  <c:v>0.15384615384615385</c:v>
                </c:pt>
                <c:pt idx="1">
                  <c:v>0</c:v>
                </c:pt>
                <c:pt idx="2">
                  <c:v>0.41666666666666669</c:v>
                </c:pt>
                <c:pt idx="3">
                  <c:v>0.18181818181818182</c:v>
                </c:pt>
                <c:pt idx="4">
                  <c:v>0.1111111111111111</c:v>
                </c:pt>
                <c:pt idx="5">
                  <c:v>0.125</c:v>
                </c:pt>
                <c:pt idx="6">
                  <c:v>0.33300000000000002</c:v>
                </c:pt>
                <c:pt idx="7">
                  <c:v>0.154</c:v>
                </c:pt>
                <c:pt idx="8">
                  <c:v>0.125</c:v>
                </c:pt>
              </c:numCache>
            </c:numRef>
          </c:val>
        </c:ser>
        <c:ser>
          <c:idx val="4"/>
          <c:order val="4"/>
          <c:tx>
            <c:strRef>
              <c:f>Full2!$B$33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Full2!$C$27:$K$28</c:f>
              <c:multiLvlStrCache>
                <c:ptCount val="9"/>
                <c:lvl>
                  <c:pt idx="0">
                    <c:v>DE</c:v>
                  </c:pt>
                  <c:pt idx="1">
                    <c:v>LCTE</c:v>
                  </c:pt>
                  <c:pt idx="2">
                    <c:v>LM</c:v>
                  </c:pt>
                  <c:pt idx="3">
                    <c:v>DE</c:v>
                  </c:pt>
                  <c:pt idx="4">
                    <c:v>LCTE</c:v>
                  </c:pt>
                  <c:pt idx="5">
                    <c:v>LM</c:v>
                  </c:pt>
                  <c:pt idx="6">
                    <c:v>DE</c:v>
                  </c:pt>
                  <c:pt idx="7">
                    <c:v>LCTE</c:v>
                  </c:pt>
                  <c:pt idx="8">
                    <c:v>LM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Full2!$C$33:$K$33</c:f>
              <c:numCache>
                <c:formatCode>0.00%</c:formatCode>
                <c:ptCount val="9"/>
                <c:pt idx="0">
                  <c:v>0.15384615384615385</c:v>
                </c:pt>
                <c:pt idx="1">
                  <c:v>0.18181818181818182</c:v>
                </c:pt>
                <c:pt idx="2">
                  <c:v>0.33333333333333331</c:v>
                </c:pt>
                <c:pt idx="3">
                  <c:v>0.18181818181818182</c:v>
                </c:pt>
                <c:pt idx="4">
                  <c:v>0.22222222222222221</c:v>
                </c:pt>
                <c:pt idx="5">
                  <c:v>0.25</c:v>
                </c:pt>
                <c:pt idx="6">
                  <c:v>0</c:v>
                </c:pt>
                <c:pt idx="7">
                  <c:v>7.6999999999999999E-2</c:v>
                </c:pt>
                <c:pt idx="8">
                  <c:v>0.17499999999999999</c:v>
                </c:pt>
              </c:numCache>
            </c:numRef>
          </c:val>
        </c:ser>
        <c:ser>
          <c:idx val="5"/>
          <c:order val="5"/>
          <c:tx>
            <c:strRef>
              <c:f>Full2!$B$34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Full2!$C$27:$K$28</c:f>
              <c:multiLvlStrCache>
                <c:ptCount val="9"/>
                <c:lvl>
                  <c:pt idx="0">
                    <c:v>DE</c:v>
                  </c:pt>
                  <c:pt idx="1">
                    <c:v>LCTE</c:v>
                  </c:pt>
                  <c:pt idx="2">
                    <c:v>LM</c:v>
                  </c:pt>
                  <c:pt idx="3">
                    <c:v>DE</c:v>
                  </c:pt>
                  <c:pt idx="4">
                    <c:v>LCTE</c:v>
                  </c:pt>
                  <c:pt idx="5">
                    <c:v>LM</c:v>
                  </c:pt>
                  <c:pt idx="6">
                    <c:v>DE</c:v>
                  </c:pt>
                  <c:pt idx="7">
                    <c:v>LCTE</c:v>
                  </c:pt>
                  <c:pt idx="8">
                    <c:v>LM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Full2!$C$34:$K$34</c:f>
              <c:numCache>
                <c:formatCode>0.00%</c:formatCode>
                <c:ptCount val="9"/>
                <c:pt idx="0">
                  <c:v>0.30769230769230771</c:v>
                </c:pt>
                <c:pt idx="1">
                  <c:v>0.72727272727272729</c:v>
                </c:pt>
                <c:pt idx="2">
                  <c:v>0.125</c:v>
                </c:pt>
                <c:pt idx="3">
                  <c:v>0.45454545454545453</c:v>
                </c:pt>
                <c:pt idx="4">
                  <c:v>0.66666666666666663</c:v>
                </c:pt>
                <c:pt idx="5">
                  <c:v>0.41666666666666669</c:v>
                </c:pt>
                <c:pt idx="6">
                  <c:v>0.66700000000000004</c:v>
                </c:pt>
                <c:pt idx="7">
                  <c:v>0.69199999999999995</c:v>
                </c:pt>
                <c:pt idx="8">
                  <c:v>0.22500000000000001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6370432"/>
        <c:axId val="136372224"/>
        <c:axId val="0"/>
      </c:bar3DChart>
      <c:catAx>
        <c:axId val="136370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36372224"/>
        <c:crosses val="autoZero"/>
        <c:auto val="1"/>
        <c:lblAlgn val="ctr"/>
        <c:lblOffset val="100"/>
        <c:noMultiLvlLbl val="0"/>
      </c:catAx>
      <c:valAx>
        <c:axId val="13637222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36370432"/>
        <c:crosses val="autoZero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Full2!$B$43</c:f>
              <c:strCache>
                <c:ptCount val="1"/>
                <c:pt idx="0">
                  <c:v>DIPL. D'ESTADÍSTICA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layout>
                <c:manualLayout>
                  <c:x val="2.3518518518518519E-3"/>
                  <c:y val="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Full2!$C$43:$H$43</c:f>
              <c:numCache>
                <c:formatCode>0.00%</c:formatCode>
                <c:ptCount val="6"/>
                <c:pt idx="0">
                  <c:v>0.30769230769230771</c:v>
                </c:pt>
                <c:pt idx="1">
                  <c:v>0</c:v>
                </c:pt>
                <c:pt idx="2">
                  <c:v>0.38461538461538464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0.15384615384615385</c:v>
                </c:pt>
              </c:numCache>
            </c:numRef>
          </c:val>
        </c:ser>
        <c:ser>
          <c:idx val="1"/>
          <c:order val="1"/>
          <c:tx>
            <c:strRef>
              <c:f>Full2!$B$44</c:f>
              <c:strCache>
                <c:ptCount val="1"/>
                <c:pt idx="0">
                  <c:v>LLIC. DE CIÈNCIES I TECN.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3518518518518519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Full2!$C$44:$H$44</c:f>
              <c:numCache>
                <c:formatCode>0.00%</c:formatCode>
                <c:ptCount val="6"/>
                <c:pt idx="0">
                  <c:v>0.72727272727272729</c:v>
                </c:pt>
                <c:pt idx="1">
                  <c:v>0</c:v>
                </c:pt>
                <c:pt idx="2">
                  <c:v>0.18181818181818182</c:v>
                </c:pt>
                <c:pt idx="3">
                  <c:v>9.0909090909090912E-2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Full2!$B$45</c:f>
              <c:strCache>
                <c:ptCount val="1"/>
                <c:pt idx="0">
                  <c:v>LLIC. DE 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layout>
                <c:manualLayout>
                  <c:x val="7.0555555555555554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Full2!$C$45:$H$45</c:f>
              <c:numCache>
                <c:formatCode>0.00%</c:formatCode>
                <c:ptCount val="6"/>
                <c:pt idx="0">
                  <c:v>0.75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415872"/>
        <c:axId val="136429952"/>
        <c:axId val="0"/>
      </c:bar3DChart>
      <c:catAx>
        <c:axId val="13641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29952"/>
        <c:crosses val="autoZero"/>
        <c:auto val="1"/>
        <c:lblAlgn val="ctr"/>
        <c:lblOffset val="100"/>
        <c:noMultiLvlLbl val="0"/>
      </c:catAx>
      <c:valAx>
        <c:axId val="136429952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crossAx val="136415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Full2!$I$49</c:f>
              <c:strCache>
                <c:ptCount val="1"/>
                <c:pt idx="0">
                  <c:v>DIPL. D'ESTADÍSTICA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Full2!$J$49:$O$49</c:f>
              <c:numCache>
                <c:formatCode>0.00%</c:formatCode>
                <c:ptCount val="6"/>
                <c:pt idx="0">
                  <c:v>0.81818181818181823</c:v>
                </c:pt>
                <c:pt idx="1">
                  <c:v>0</c:v>
                </c:pt>
                <c:pt idx="2">
                  <c:v>0</c:v>
                </c:pt>
                <c:pt idx="3">
                  <c:v>9.0909090909090912E-2</c:v>
                </c:pt>
                <c:pt idx="4">
                  <c:v>9.0909090909090912E-2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Full2!$I$50</c:f>
              <c:strCache>
                <c:ptCount val="1"/>
                <c:pt idx="0">
                  <c:v>LLIC. DE CIÈNCIES I TECN.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Full2!$J$50:$O$50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</c:v>
                </c:pt>
                <c:pt idx="2">
                  <c:v>0.1111111111111111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Full2!$I$51</c:f>
              <c:strCache>
                <c:ptCount val="1"/>
                <c:pt idx="0">
                  <c:v>LLIC. DE 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Full2!$J$51:$O$51</c:f>
              <c:numCache>
                <c:formatCode>0.00%</c:formatCode>
                <c:ptCount val="6"/>
                <c:pt idx="0">
                  <c:v>0.625</c:v>
                </c:pt>
                <c:pt idx="1">
                  <c:v>0.125</c:v>
                </c:pt>
                <c:pt idx="2">
                  <c:v>0.20833333333333334</c:v>
                </c:pt>
                <c:pt idx="3">
                  <c:v>4.1666666666666664E-2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473984"/>
        <c:axId val="136488064"/>
        <c:axId val="0"/>
      </c:bar3DChart>
      <c:catAx>
        <c:axId val="13647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88064"/>
        <c:crosses val="autoZero"/>
        <c:auto val="1"/>
        <c:lblAlgn val="ctr"/>
        <c:lblOffset val="100"/>
        <c:noMultiLvlLbl val="0"/>
      </c:catAx>
      <c:valAx>
        <c:axId val="136488064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crossAx val="1364739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575333333333333E-2"/>
          <c:y val="3.175E-2"/>
          <c:w val="0.84027111111111108"/>
          <c:h val="0.122293333333333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Full2!$I$43</c:f>
              <c:strCache>
                <c:ptCount val="1"/>
                <c:pt idx="0">
                  <c:v>DIPL. D'ESTADÍSTICA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3518518518518519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Full2!$J$41:$O$42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Full2!$J$43:$O$43</c:f>
              <c:numCache>
                <c:formatCode>0.00%</c:formatCode>
                <c:ptCount val="6"/>
                <c:pt idx="0">
                  <c:v>0.66669999999999996</c:v>
                </c:pt>
                <c:pt idx="1">
                  <c:v>0</c:v>
                </c:pt>
                <c:pt idx="2">
                  <c:v>0.33300000000000002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Full2!$I$44</c:f>
              <c:strCache>
                <c:ptCount val="1"/>
                <c:pt idx="0">
                  <c:v>LLIC. DE CIÈNCIES I TECN.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layout>
                <c:manualLayout>
                  <c:x val="7.0555555555555554E-3"/>
                  <c:y val="1.05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Full2!$J$41:$O$42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Full2!$J$44:$O$44</c:f>
              <c:numCache>
                <c:formatCode>0.00%</c:formatCode>
                <c:ptCount val="6"/>
                <c:pt idx="0">
                  <c:v>0.69230000000000003</c:v>
                </c:pt>
                <c:pt idx="1">
                  <c:v>0</c:v>
                </c:pt>
                <c:pt idx="2">
                  <c:v>0.308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Full2!$I$45</c:f>
              <c:strCache>
                <c:ptCount val="1"/>
                <c:pt idx="0">
                  <c:v>LLIC. DE 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6462962962962964E-2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Full2!$J$41:$O$42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Full2!$J$45:$O$45</c:f>
              <c:numCache>
                <c:formatCode>0.00%</c:formatCode>
                <c:ptCount val="6"/>
                <c:pt idx="0">
                  <c:v>0.67500000000000004</c:v>
                </c:pt>
                <c:pt idx="1">
                  <c:v>2.5000000000000001E-2</c:v>
                </c:pt>
                <c:pt idx="2">
                  <c:v>0.2</c:v>
                </c:pt>
                <c:pt idx="3">
                  <c:v>0.05</c:v>
                </c:pt>
                <c:pt idx="4">
                  <c:v>2.5000000000000001E-2</c:v>
                </c:pt>
                <c:pt idx="5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937920"/>
        <c:axId val="143939456"/>
        <c:axId val="0"/>
      </c:bar3DChart>
      <c:catAx>
        <c:axId val="143937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939456"/>
        <c:crosses val="autoZero"/>
        <c:auto val="1"/>
        <c:lblAlgn val="ctr"/>
        <c:lblOffset val="100"/>
        <c:noMultiLvlLbl val="0"/>
      </c:catAx>
      <c:valAx>
        <c:axId val="143939456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crossAx val="143937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T/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Full2!$B$72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Full2!$C$70:$K$71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Full2!$C$72:$K$72</c:f>
              <c:numCache>
                <c:formatCode>0.00%</c:formatCode>
                <c:ptCount val="9"/>
                <c:pt idx="0">
                  <c:v>0.46153846153846156</c:v>
                </c:pt>
                <c:pt idx="1">
                  <c:v>0.36363636363636365</c:v>
                </c:pt>
                <c:pt idx="2">
                  <c:v>0.66700000000000004</c:v>
                </c:pt>
                <c:pt idx="3">
                  <c:v>0.63636363636363635</c:v>
                </c:pt>
                <c:pt idx="4">
                  <c:v>0.66666666666666663</c:v>
                </c:pt>
                <c:pt idx="5">
                  <c:v>0.69199999999999995</c:v>
                </c:pt>
                <c:pt idx="6">
                  <c:v>0.5</c:v>
                </c:pt>
                <c:pt idx="7">
                  <c:v>0.54166666666666663</c:v>
                </c:pt>
                <c:pt idx="8">
                  <c:v>0.4</c:v>
                </c:pt>
              </c:numCache>
            </c:numRef>
          </c:val>
        </c:ser>
        <c:ser>
          <c:idx val="1"/>
          <c:order val="1"/>
          <c:tx>
            <c:strRef>
              <c:f>Full2!$B$73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Full2!$C$70:$K$71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Full2!$C$73:$K$73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4.1666666666666664E-2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</c:ser>
        <c:ser>
          <c:idx val="2"/>
          <c:order val="2"/>
          <c:tx>
            <c:strRef>
              <c:f>Full2!$B$74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Full2!$C$70:$K$71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Full2!$C$74:$K$74</c:f>
              <c:numCache>
                <c:formatCode>0.00%</c:formatCode>
                <c:ptCount val="9"/>
                <c:pt idx="0">
                  <c:v>0.38461538461538464</c:v>
                </c:pt>
                <c:pt idx="1">
                  <c:v>0.54545454545454541</c:v>
                </c:pt>
                <c:pt idx="2">
                  <c:v>0.33300000000000002</c:v>
                </c:pt>
                <c:pt idx="3">
                  <c:v>0.36363636363636365</c:v>
                </c:pt>
                <c:pt idx="4">
                  <c:v>0.33333333333333331</c:v>
                </c:pt>
                <c:pt idx="5">
                  <c:v>0.308</c:v>
                </c:pt>
                <c:pt idx="6">
                  <c:v>0.29166666666666669</c:v>
                </c:pt>
                <c:pt idx="7">
                  <c:v>0.33333333333333331</c:v>
                </c:pt>
                <c:pt idx="8">
                  <c:v>0.3</c:v>
                </c:pt>
              </c:numCache>
            </c:numRef>
          </c:val>
        </c:ser>
        <c:ser>
          <c:idx val="3"/>
          <c:order val="3"/>
          <c:tx>
            <c:strRef>
              <c:f>Full2!$B$75</c:f>
              <c:strCache>
                <c:ptCount val="1"/>
                <c:pt idx="0">
                  <c:v>BECARI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Full2!$C$70:$K$71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Full2!$C$75:$K$75</c:f>
              <c:numCache>
                <c:formatCode>0.00%</c:formatCode>
                <c:ptCount val="9"/>
                <c:pt idx="0">
                  <c:v>0.15384615384615385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0.16666666666666666</c:v>
                </c:pt>
                <c:pt idx="7">
                  <c:v>0.125</c:v>
                </c:pt>
                <c:pt idx="8">
                  <c:v>0.2</c:v>
                </c:pt>
              </c:numCache>
            </c:numRef>
          </c:val>
        </c:ser>
        <c:ser>
          <c:idx val="4"/>
          <c:order val="4"/>
          <c:tx>
            <c:strRef>
              <c:f>Full2!$B$76</c:f>
              <c:strCache>
                <c:ptCount val="1"/>
                <c:pt idx="0">
                  <c:v>SENSE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Full2!$C$70:$K$71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Full2!$C$76:$K$76</c:f>
              <c:numCache>
                <c:formatCode>0.00%</c:formatCode>
                <c:ptCount val="9"/>
                <c:pt idx="0">
                  <c:v>0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359424"/>
        <c:axId val="144360960"/>
        <c:axId val="0"/>
      </c:bar3DChart>
      <c:catAx>
        <c:axId val="14435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360960"/>
        <c:crosses val="autoZero"/>
        <c:auto val="1"/>
        <c:lblAlgn val="ctr"/>
        <c:lblOffset val="100"/>
        <c:noMultiLvlLbl val="0"/>
      </c:catAx>
      <c:valAx>
        <c:axId val="144360960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crossAx val="144359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Full2!$B$85</c:f>
              <c:strCache>
                <c:ptCount val="1"/>
                <c:pt idx="0">
                  <c:v>NS/NC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2.660016625103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Full2!$C$83:$K$84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Full2!$C$85:$K$85</c:f>
              <c:numCache>
                <c:formatCode>0.00%</c:formatCode>
                <c:ptCount val="9"/>
                <c:pt idx="0">
                  <c:v>0</c:v>
                </c:pt>
                <c:pt idx="1">
                  <c:v>9.0909090909090912E-2</c:v>
                </c:pt>
                <c:pt idx="2" formatCode="###0.0%">
                  <c:v>0</c:v>
                </c:pt>
                <c:pt idx="3">
                  <c:v>0</c:v>
                </c:pt>
                <c:pt idx="4">
                  <c:v>0</c:v>
                </c:pt>
                <c:pt idx="5" formatCode="###0.0%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Full2!$B$86</c:f>
              <c:strCache>
                <c:ptCount val="1"/>
                <c:pt idx="0">
                  <c:v>Menys 
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-4.1536859438395498E-3"/>
                  <c:y val="1.9950124688279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Full2!$C$83:$K$84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Full2!$C$86:$K$86</c:f>
              <c:numCache>
                <c:formatCode>0.00%</c:formatCode>
                <c:ptCount val="9"/>
                <c:pt idx="0">
                  <c:v>0</c:v>
                </c:pt>
                <c:pt idx="1">
                  <c:v>9.0909090909090912E-2</c:v>
                </c:pt>
                <c:pt idx="2" formatCode="###0.0%">
                  <c:v>0</c:v>
                </c:pt>
                <c:pt idx="3">
                  <c:v>9.0909090909090912E-2</c:v>
                </c:pt>
                <c:pt idx="4">
                  <c:v>0</c:v>
                </c:pt>
                <c:pt idx="5" formatCode="###0.0%">
                  <c:v>0</c:v>
                </c:pt>
                <c:pt idx="6">
                  <c:v>8.3333333333333329E-2</c:v>
                </c:pt>
                <c:pt idx="7">
                  <c:v>4.1666666666666664E-2</c:v>
                </c:pt>
                <c:pt idx="8">
                  <c:v>2.5999999999999999E-2</c:v>
                </c:pt>
              </c:numCache>
            </c:numRef>
          </c:val>
        </c:ser>
        <c:ser>
          <c:idx val="2"/>
          <c:order val="2"/>
          <c:tx>
            <c:strRef>
              <c:f>Full2!$B$87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Full2!$C$83:$K$84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Full2!$C$87:$K$87</c:f>
              <c:numCache>
                <c:formatCode>0.00%</c:formatCode>
                <c:ptCount val="9"/>
                <c:pt idx="0">
                  <c:v>0</c:v>
                </c:pt>
                <c:pt idx="1">
                  <c:v>9.0909090909090912E-2</c:v>
                </c:pt>
                <c:pt idx="2" formatCode="###0.0%">
                  <c:v>0</c:v>
                </c:pt>
                <c:pt idx="3">
                  <c:v>0</c:v>
                </c:pt>
                <c:pt idx="4">
                  <c:v>0.1111111111111111</c:v>
                </c:pt>
                <c:pt idx="5" formatCode="###0.0%">
                  <c:v>0</c:v>
                </c:pt>
                <c:pt idx="6">
                  <c:v>0.125</c:v>
                </c:pt>
                <c:pt idx="7">
                  <c:v>0</c:v>
                </c:pt>
                <c:pt idx="8">
                  <c:v>7.6999999999999999E-2</c:v>
                </c:pt>
              </c:numCache>
            </c:numRef>
          </c:val>
        </c:ser>
        <c:ser>
          <c:idx val="3"/>
          <c:order val="3"/>
          <c:tx>
            <c:strRef>
              <c:f>Full2!$B$88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Full2!$C$83:$K$84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Full2!$C$88:$K$88</c:f>
              <c:numCache>
                <c:formatCode>0.00%</c:formatCode>
                <c:ptCount val="9"/>
                <c:pt idx="0">
                  <c:v>0.33336666666666698</c:v>
                </c:pt>
                <c:pt idx="1">
                  <c:v>0.18181818181818182</c:v>
                </c:pt>
                <c:pt idx="2">
                  <c:v>0</c:v>
                </c:pt>
                <c:pt idx="3">
                  <c:v>9.0899999999999995E-2</c:v>
                </c:pt>
                <c:pt idx="4">
                  <c:v>0</c:v>
                </c:pt>
                <c:pt idx="5">
                  <c:v>0.154</c:v>
                </c:pt>
                <c:pt idx="6">
                  <c:v>0.20833333333333334</c:v>
                </c:pt>
                <c:pt idx="7">
                  <c:v>0.33329999999999999</c:v>
                </c:pt>
                <c:pt idx="8">
                  <c:v>0.38500000000000001</c:v>
                </c:pt>
              </c:numCache>
            </c:numRef>
          </c:val>
        </c:ser>
        <c:ser>
          <c:idx val="4"/>
          <c:order val="4"/>
          <c:tx>
            <c:strRef>
              <c:f>Full2!$B$89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-1.1076495850238798E-2"/>
                  <c:y val="3.3250207813798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69123962559801E-3"/>
                  <c:y val="9.9750623441396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Full2!$C$83:$K$84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Full2!$C$89:$K$89</c:f>
              <c:numCache>
                <c:formatCode>0.00%</c:formatCode>
                <c:ptCount val="9"/>
                <c:pt idx="0">
                  <c:v>0.58333333333333304</c:v>
                </c:pt>
                <c:pt idx="1">
                  <c:v>0.45454545454545497</c:v>
                </c:pt>
                <c:pt idx="2">
                  <c:v>1</c:v>
                </c:pt>
                <c:pt idx="3">
                  <c:v>0.27272727272727298</c:v>
                </c:pt>
                <c:pt idx="4">
                  <c:v>0.11111111111111099</c:v>
                </c:pt>
                <c:pt idx="5">
                  <c:v>0.69299999999999995</c:v>
                </c:pt>
                <c:pt idx="6">
                  <c:v>0.41666666666666702</c:v>
                </c:pt>
                <c:pt idx="7">
                  <c:v>0.375</c:v>
                </c:pt>
                <c:pt idx="8">
                  <c:v>0.28199999999999997</c:v>
                </c:pt>
              </c:numCache>
            </c:numRef>
          </c:val>
        </c:ser>
        <c:ser>
          <c:idx val="5"/>
          <c:order val="5"/>
          <c:tx>
            <c:strRef>
              <c:f>Full2!$B$90</c:f>
              <c:strCache>
                <c:ptCount val="1"/>
              </c:strCache>
            </c:strRef>
          </c:tx>
          <c:invertIfNegative val="0"/>
          <c:cat>
            <c:multiLvlStrRef>
              <c:f>Full2!$C$83:$K$84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Full2!$C$90:$K$90</c:f>
              <c:numCache>
                <c:formatCode>0.00%</c:formatCode>
                <c:ptCount val="9"/>
              </c:numCache>
            </c:numRef>
          </c:val>
        </c:ser>
        <c:ser>
          <c:idx val="6"/>
          <c:order val="6"/>
          <c:tx>
            <c:strRef>
              <c:f>Full2!$B$91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5"/>
              <c:layout>
                <c:manualLayout>
                  <c:x val="-2.7691239625596996E-3"/>
                  <c:y val="9.9750623441396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Full2!$C$83:$K$84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Full2!$C$91:$K$91</c:f>
              <c:numCache>
                <c:formatCode>0.00%</c:formatCode>
                <c:ptCount val="9"/>
                <c:pt idx="0">
                  <c:v>8.3333333333333329E-2</c:v>
                </c:pt>
                <c:pt idx="1">
                  <c:v>9.0909090909090912E-2</c:v>
                </c:pt>
                <c:pt idx="2">
                  <c:v>0</c:v>
                </c:pt>
                <c:pt idx="3">
                  <c:v>0.45454545454545453</c:v>
                </c:pt>
                <c:pt idx="4">
                  <c:v>0.66666666666666663</c:v>
                </c:pt>
                <c:pt idx="5">
                  <c:v>7.6999999999999999E-2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0.10299999999999999</c:v>
                </c:pt>
              </c:numCache>
            </c:numRef>
          </c:val>
        </c:ser>
        <c:ser>
          <c:idx val="7"/>
          <c:order val="7"/>
          <c:tx>
            <c:strRef>
              <c:f>Full2!$B$92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layout>
                <c:manualLayout>
                  <c:x val="4.1536859438395498E-3"/>
                  <c:y val="-1.3300083125519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Full2!$C$83:$K$84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Full2!$C$92:$K$92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9.0909090909090912E-2</c:v>
                </c:pt>
                <c:pt idx="4">
                  <c:v>0.1111111111111111</c:v>
                </c:pt>
                <c:pt idx="5">
                  <c:v>7.6999999999999999E-2</c:v>
                </c:pt>
                <c:pt idx="6">
                  <c:v>0</c:v>
                </c:pt>
                <c:pt idx="7">
                  <c:v>8.3333333333333329E-2</c:v>
                </c:pt>
                <c:pt idx="8">
                  <c:v>0.128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996800"/>
        <c:axId val="143998336"/>
        <c:axId val="0"/>
      </c:bar3DChart>
      <c:catAx>
        <c:axId val="14399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998336"/>
        <c:crosses val="autoZero"/>
        <c:auto val="1"/>
        <c:lblAlgn val="ctr"/>
        <c:lblOffset val="100"/>
        <c:noMultiLvlLbl val="0"/>
      </c:catAx>
      <c:valAx>
        <c:axId val="14399833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43996800"/>
        <c:crosses val="autoZero"/>
        <c:crossBetween val="between"/>
      </c:valAx>
    </c:plotArea>
    <c:legend>
      <c:legendPos val="t"/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20432155414908579"/>
          <c:w val="0.98761533974919802"/>
          <c:h val="0.62447644163150495"/>
        </c:manualLayout>
      </c:layout>
      <c:lineChart>
        <c:grouping val="standard"/>
        <c:varyColors val="0"/>
        <c:ser>
          <c:idx val="0"/>
          <c:order val="0"/>
          <c:tx>
            <c:strRef>
              <c:f>Full2!$B$113</c:f>
              <c:strCache>
                <c:ptCount val="1"/>
                <c:pt idx="0">
                  <c:v>Contingut de la feina</c:v>
                </c:pt>
              </c:strCache>
            </c:strRef>
          </c:tx>
          <c:spPr>
            <a:ln>
              <a:round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6.2771846579676681E-3"/>
                  <c:y val="-2.0094936708860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Full2!$C$111:$K$112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Full2!$C$113:$K$113</c:f>
              <c:numCache>
                <c:formatCode>0.00</c:formatCode>
                <c:ptCount val="9"/>
                <c:pt idx="0">
                  <c:v>5.1818181818181817</c:v>
                </c:pt>
                <c:pt idx="1">
                  <c:v>5.7</c:v>
                </c:pt>
                <c:pt idx="2" formatCode="#,##0.00">
                  <c:v>7</c:v>
                </c:pt>
                <c:pt idx="3">
                  <c:v>6</c:v>
                </c:pt>
                <c:pt idx="4">
                  <c:v>5.8888888888888893</c:v>
                </c:pt>
                <c:pt idx="5" formatCode="#,##0.00">
                  <c:v>5.75</c:v>
                </c:pt>
                <c:pt idx="6">
                  <c:v>5.4444444444444446</c:v>
                </c:pt>
                <c:pt idx="7">
                  <c:v>5.7</c:v>
                </c:pt>
                <c:pt idx="8" formatCode="#,##0.00">
                  <c:v>5.709677419354839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Full2!$B$114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2.7619612495057334E-2"/>
                  <c:y val="1.3396624472573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Full2!$C$111:$K$112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Full2!$C$114:$K$114</c:f>
              <c:numCache>
                <c:formatCode>0.00</c:formatCode>
                <c:ptCount val="9"/>
                <c:pt idx="0">
                  <c:v>4.3636363636363633</c:v>
                </c:pt>
                <c:pt idx="1">
                  <c:v>4.5</c:v>
                </c:pt>
                <c:pt idx="2" formatCode="#,##0.00">
                  <c:v>6</c:v>
                </c:pt>
                <c:pt idx="3">
                  <c:v>4.6363636363636367</c:v>
                </c:pt>
                <c:pt idx="4">
                  <c:v>4.4444444444444446</c:v>
                </c:pt>
                <c:pt idx="5" formatCode="#,##0.00">
                  <c:v>4.5833333333333339</c:v>
                </c:pt>
                <c:pt idx="6">
                  <c:v>4.666666666666667</c:v>
                </c:pt>
                <c:pt idx="7">
                  <c:v>4.6500000000000012</c:v>
                </c:pt>
                <c:pt idx="8" formatCode="#,##0.00">
                  <c:v>4.6451612903225801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Full2!$B$115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8.9310829817158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086990905496243E-2"/>
                  <c:y val="-8.9310829817158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Full2!$C$111:$K$112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Full2!$C$115:$K$115</c:f>
              <c:numCache>
                <c:formatCode>0.00</c:formatCode>
                <c:ptCount val="9"/>
                <c:pt idx="0">
                  <c:v>4.1818181818181817</c:v>
                </c:pt>
                <c:pt idx="1">
                  <c:v>4.3000000000000007</c:v>
                </c:pt>
                <c:pt idx="2" formatCode="#,##0.00">
                  <c:v>6</c:v>
                </c:pt>
                <c:pt idx="3">
                  <c:v>5.1818181818181817</c:v>
                </c:pt>
                <c:pt idx="4">
                  <c:v>5.666666666666667</c:v>
                </c:pt>
                <c:pt idx="5" formatCode="#,##0.00">
                  <c:v>4.666666666666667</c:v>
                </c:pt>
                <c:pt idx="6">
                  <c:v>4.7777777777777777</c:v>
                </c:pt>
                <c:pt idx="7">
                  <c:v>4.55</c:v>
                </c:pt>
                <c:pt idx="8" formatCode="#,##0.00">
                  <c:v>4.5161290322580649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Full2!$B$116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Lbls>
            <c:dLbl>
              <c:idx val="6"/>
              <c:layout>
                <c:manualLayout>
                  <c:x val="3.7663107947804534E-3"/>
                  <c:y val="-1.3396624472573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554369315935152E-3"/>
                  <c:y val="1.3396624472573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Full2!$C$111:$K$112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Full2!$C$116:$K$116</c:f>
              <c:numCache>
                <c:formatCode>0.00</c:formatCode>
                <c:ptCount val="9"/>
                <c:pt idx="0">
                  <c:v>3.8181818181818183</c:v>
                </c:pt>
                <c:pt idx="1">
                  <c:v>4.6000000000000005</c:v>
                </c:pt>
                <c:pt idx="2" formatCode="#,##0.00">
                  <c:v>6.5</c:v>
                </c:pt>
                <c:pt idx="3">
                  <c:v>5.6363636363636367</c:v>
                </c:pt>
                <c:pt idx="4">
                  <c:v>5.5555555555555554</c:v>
                </c:pt>
                <c:pt idx="5" formatCode="#,##0.00">
                  <c:v>4.916666666666667</c:v>
                </c:pt>
                <c:pt idx="6">
                  <c:v>4.833333333333333</c:v>
                </c:pt>
                <c:pt idx="7">
                  <c:v>4.5</c:v>
                </c:pt>
                <c:pt idx="8" formatCode="#,##0.00">
                  <c:v>4.935483870967742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Full2!$B$117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3.7663107947805458E-3"/>
                  <c:y val="-1.1163853727144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109727164886386E-3"/>
                  <c:y val="2.0094936708860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1.3396624472573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Full2!$C$111:$K$112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DIPL. D'ESTADÍSTICA</c:v>
                  </c:pt>
                  <c:pt idx="3">
                    <c:v>LLIC. DE CIÈNCIES I TECN. ESTADÍSTIQUES</c:v>
                  </c:pt>
                  <c:pt idx="6">
                    <c:v>LLIC. DE MATEMÀTIQUES</c:v>
                  </c:pt>
                </c:lvl>
              </c:multiLvlStrCache>
            </c:multiLvlStrRef>
          </c:cat>
          <c:val>
            <c:numRef>
              <c:f>Full2!$C$117:$K$117</c:f>
              <c:numCache>
                <c:formatCode>0.00</c:formatCode>
                <c:ptCount val="9"/>
                <c:pt idx="0">
                  <c:v>5.083333333333333</c:v>
                </c:pt>
                <c:pt idx="1">
                  <c:v>5.3999999999999995</c:v>
                </c:pt>
                <c:pt idx="2" formatCode="#,##0.00">
                  <c:v>6</c:v>
                </c:pt>
                <c:pt idx="3">
                  <c:v>5.8181818181818183</c:v>
                </c:pt>
                <c:pt idx="4">
                  <c:v>5.666666666666667</c:v>
                </c:pt>
                <c:pt idx="5" formatCode="#,##0.00">
                  <c:v>5.4166666666666661</c:v>
                </c:pt>
                <c:pt idx="6">
                  <c:v>5.4285714285714288</c:v>
                </c:pt>
                <c:pt idx="7">
                  <c:v>5.3043478260869579</c:v>
                </c:pt>
                <c:pt idx="8" formatCode="#,##0.00">
                  <c:v>5.6578947368421044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43104"/>
        <c:axId val="144144640"/>
      </c:lineChart>
      <c:catAx>
        <c:axId val="14414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44144640"/>
        <c:crossesAt val="3"/>
        <c:auto val="1"/>
        <c:lblAlgn val="ctr"/>
        <c:lblOffset val="100"/>
        <c:tickMarkSkip val="31999"/>
        <c:noMultiLvlLbl val="0"/>
      </c:catAx>
      <c:valAx>
        <c:axId val="144144640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44143104"/>
        <c:crosses val="autoZero"/>
        <c:crossBetween val="between"/>
        <c:majorUnit val="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sng" baseline="0">
                <a:effectLst/>
              </a:rPr>
              <a:t>% de titulats que guanyen més de 30.000€ bruts anuals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464852019474413E-2"/>
          <c:y val="0.21183201844188948"/>
          <c:w val="0.68287885306049112"/>
          <c:h val="0.6557592245242766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'!$AA$60:$AA$62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'!$AB$60:$AB$62</c:f>
              <c:numCache>
                <c:formatCode>0%</c:formatCode>
                <c:ptCount val="3"/>
                <c:pt idx="0">
                  <c:v>0.15384615384615385</c:v>
                </c:pt>
                <c:pt idx="1">
                  <c:v>0</c:v>
                </c:pt>
                <c:pt idx="2">
                  <c:v>0.23076923076923078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51488"/>
        <c:axId val="134353280"/>
      </c:barChart>
      <c:catAx>
        <c:axId val="134351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4353280"/>
        <c:crosses val="autoZero"/>
        <c:auto val="1"/>
        <c:lblAlgn val="ctr"/>
        <c:lblOffset val="100"/>
        <c:noMultiLvlLbl val="0"/>
      </c:catAx>
      <c:valAx>
        <c:axId val="134353280"/>
        <c:scaling>
          <c:orientation val="minMax"/>
          <c:max val="0.5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3435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Full2!$B$134</c:f>
              <c:strCache>
                <c:ptCount val="1"/>
                <c:pt idx="0">
                  <c:v>Menys de 
6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Full2!$C$132:$H$133</c:f>
              <c:multiLvlStrCache>
                <c:ptCount val="6"/>
                <c:lvl>
                  <c:pt idx="0">
                    <c:v>DIPL. D'ESTADÍSTICA</c:v>
                  </c:pt>
                  <c:pt idx="1">
                    <c:v>LLIC. DE MATEMÀTIQUES</c:v>
                  </c:pt>
                  <c:pt idx="2">
                    <c:v>DIPL. D'ESTADÍSTICA</c:v>
                  </c:pt>
                  <c:pt idx="3">
                    <c:v>LLIC. DE MATEMÀTIQUES</c:v>
                  </c:pt>
                  <c:pt idx="4">
                    <c:v>LLIC. DE CIÈNCIES I TECN. ESTADÍSTIQUES</c:v>
                  </c:pt>
                  <c:pt idx="5">
                    <c:v>LLIC. DE MATEMÀTIQUES</c:v>
                  </c:pt>
                </c:lvl>
                <c:lvl>
                  <c:pt idx="0">
                    <c:v>2005</c:v>
                  </c:pt>
                  <c:pt idx="2">
                    <c:v>2008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Full2!$C$134:$H$134</c:f>
              <c:numCache>
                <c:formatCode>0.00%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</c:ser>
        <c:ser>
          <c:idx val="1"/>
          <c:order val="1"/>
          <c:tx>
            <c:strRef>
              <c:f>Full2!$B$135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Full2!$C$132:$H$133</c:f>
              <c:multiLvlStrCache>
                <c:ptCount val="6"/>
                <c:lvl>
                  <c:pt idx="0">
                    <c:v>DIPL. D'ESTADÍSTICA</c:v>
                  </c:pt>
                  <c:pt idx="1">
                    <c:v>LLIC. DE MATEMÀTIQUES</c:v>
                  </c:pt>
                  <c:pt idx="2">
                    <c:v>DIPL. D'ESTADÍSTICA</c:v>
                  </c:pt>
                  <c:pt idx="3">
                    <c:v>LLIC. DE MATEMÀTIQUES</c:v>
                  </c:pt>
                  <c:pt idx="4">
                    <c:v>LLIC. DE CIÈNCIES I TECN. ESTADÍSTIQUES</c:v>
                  </c:pt>
                  <c:pt idx="5">
                    <c:v>LLIC. DE MATEMÀTIQUES</c:v>
                  </c:pt>
                </c:lvl>
                <c:lvl>
                  <c:pt idx="0">
                    <c:v>2005</c:v>
                  </c:pt>
                  <c:pt idx="2">
                    <c:v>2008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Full2!$C$135:$H$135</c:f>
              <c:numCache>
                <c:formatCode>0.00%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</c:ser>
        <c:ser>
          <c:idx val="2"/>
          <c:order val="2"/>
          <c:tx>
            <c:strRef>
              <c:f>Full2!$B$136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Full2!$C$132:$H$133</c:f>
              <c:multiLvlStrCache>
                <c:ptCount val="6"/>
                <c:lvl>
                  <c:pt idx="0">
                    <c:v>DIPL. D'ESTADÍSTICA</c:v>
                  </c:pt>
                  <c:pt idx="1">
                    <c:v>LLIC. DE MATEMÀTIQUES</c:v>
                  </c:pt>
                  <c:pt idx="2">
                    <c:v>DIPL. D'ESTADÍSTICA</c:v>
                  </c:pt>
                  <c:pt idx="3">
                    <c:v>LLIC. DE MATEMÀTIQUES</c:v>
                  </c:pt>
                  <c:pt idx="4">
                    <c:v>LLIC. DE CIÈNCIES I TECN. ESTADÍSTIQUES</c:v>
                  </c:pt>
                  <c:pt idx="5">
                    <c:v>LLIC. DE MATEMÀTIQUES</c:v>
                  </c:pt>
                </c:lvl>
                <c:lvl>
                  <c:pt idx="0">
                    <c:v>2005</c:v>
                  </c:pt>
                  <c:pt idx="2">
                    <c:v>2008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Full2!$C$136:$H$136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Full2!$B$137</c:f>
              <c:strCache>
                <c:ptCount val="1"/>
                <c:pt idx="0">
                  <c:v>Més de
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Full2!$C$132:$H$133</c:f>
              <c:multiLvlStrCache>
                <c:ptCount val="6"/>
                <c:lvl>
                  <c:pt idx="0">
                    <c:v>DIPL. D'ESTADÍSTICA</c:v>
                  </c:pt>
                  <c:pt idx="1">
                    <c:v>LLIC. DE MATEMÀTIQUES</c:v>
                  </c:pt>
                  <c:pt idx="2">
                    <c:v>DIPL. D'ESTADÍSTICA</c:v>
                  </c:pt>
                  <c:pt idx="3">
                    <c:v>LLIC. DE MATEMÀTIQUES</c:v>
                  </c:pt>
                  <c:pt idx="4">
                    <c:v>LLIC. DE CIÈNCIES I TECN. ESTADÍSTIQUES</c:v>
                  </c:pt>
                  <c:pt idx="5">
                    <c:v>LLIC. DE MATEMÀTIQUES</c:v>
                  </c:pt>
                </c:lvl>
                <c:lvl>
                  <c:pt idx="0">
                    <c:v>2005</c:v>
                  </c:pt>
                  <c:pt idx="2">
                    <c:v>2008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Full2!$C$137:$H$137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787712"/>
        <c:axId val="144822272"/>
        <c:axId val="0"/>
      </c:bar3DChart>
      <c:catAx>
        <c:axId val="14478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822272"/>
        <c:crosses val="autoZero"/>
        <c:auto val="1"/>
        <c:lblAlgn val="ctr"/>
        <c:lblOffset val="100"/>
        <c:noMultiLvlLbl val="0"/>
      </c:catAx>
      <c:valAx>
        <c:axId val="1448222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4787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Full2!$B$149</c:f>
              <c:strCache>
                <c:ptCount val="1"/>
                <c:pt idx="0">
                  <c:v>DIPL. D'ESTADÍSTICA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Full2!$C$146:$K$148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</c:multiLvlStrCache>
            </c:multiLvlStrRef>
          </c:cat>
          <c:val>
            <c:numRef>
              <c:f>Full2!$C$149:$K$149</c:f>
              <c:numCache>
                <c:formatCode>0.00%</c:formatCode>
                <c:ptCount val="9"/>
                <c:pt idx="0">
                  <c:v>0.30769230769230771</c:v>
                </c:pt>
                <c:pt idx="1">
                  <c:v>0.15384615384615385</c:v>
                </c:pt>
                <c:pt idx="2">
                  <c:v>7.6923076923076927E-2</c:v>
                </c:pt>
                <c:pt idx="3">
                  <c:v>0.18181818181818182</c:v>
                </c:pt>
                <c:pt idx="4">
                  <c:v>9.0909090909090912E-2</c:v>
                </c:pt>
                <c:pt idx="5">
                  <c:v>0</c:v>
                </c:pt>
                <c:pt idx="6">
                  <c:v>0.33300000000000002</c:v>
                </c:pt>
                <c:pt idx="7">
                  <c:v>0.33300000000000002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Full2!$B$150</c:f>
              <c:strCache>
                <c:ptCount val="1"/>
                <c:pt idx="0">
                  <c:v>LLIC. DE CIÈNCIES I TECN. ESTADÍSTIQUES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Full2!$C$146:$K$148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</c:multiLvlStrCache>
            </c:multiLvlStrRef>
          </c:cat>
          <c:val>
            <c:numRef>
              <c:f>Full2!$C$150:$K$150</c:f>
              <c:numCache>
                <c:formatCode>0.00%</c:formatCode>
                <c:ptCount val="9"/>
                <c:pt idx="0">
                  <c:v>9.0909090909090912E-2</c:v>
                </c:pt>
                <c:pt idx="1">
                  <c:v>0.27272727272727271</c:v>
                </c:pt>
                <c:pt idx="2">
                  <c:v>9.0909090909090912E-2</c:v>
                </c:pt>
                <c:pt idx="3">
                  <c:v>0.22222222222222221</c:v>
                </c:pt>
                <c:pt idx="4">
                  <c:v>0.22222222222222221</c:v>
                </c:pt>
                <c:pt idx="5">
                  <c:v>0.22222222222222221</c:v>
                </c:pt>
                <c:pt idx="6">
                  <c:v>0.308</c:v>
                </c:pt>
                <c:pt idx="7">
                  <c:v>0.154</c:v>
                </c:pt>
                <c:pt idx="8">
                  <c:v>0.154</c:v>
                </c:pt>
              </c:numCache>
            </c:numRef>
          </c:val>
        </c:ser>
        <c:ser>
          <c:idx val="2"/>
          <c:order val="2"/>
          <c:tx>
            <c:strRef>
              <c:f>Full2!$B$151</c:f>
              <c:strCache>
                <c:ptCount val="1"/>
                <c:pt idx="0">
                  <c:v>LLIC. DE MATEMÀTIQUES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Full2!$C$146:$K$148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</c:multiLvlStrCache>
            </c:multiLvlStrRef>
          </c:cat>
          <c:val>
            <c:numRef>
              <c:f>Full2!$C$151:$K$151</c:f>
              <c:numCache>
                <c:formatCode>0.00%</c:formatCode>
                <c:ptCount val="9"/>
                <c:pt idx="0">
                  <c:v>0.16666666666666666</c:v>
                </c:pt>
                <c:pt idx="1">
                  <c:v>0.125</c:v>
                </c:pt>
                <c:pt idx="2">
                  <c:v>0.29166666666666669</c:v>
                </c:pt>
                <c:pt idx="3">
                  <c:v>0.375</c:v>
                </c:pt>
                <c:pt idx="4">
                  <c:v>4.1666666666666664E-2</c:v>
                </c:pt>
                <c:pt idx="5">
                  <c:v>0.29166666666666669</c:v>
                </c:pt>
                <c:pt idx="6">
                  <c:v>0.14599999999999999</c:v>
                </c:pt>
                <c:pt idx="7">
                  <c:v>0.122</c:v>
                </c:pt>
                <c:pt idx="8">
                  <c:v>0.24399999999999999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468608"/>
        <c:axId val="144482688"/>
        <c:axId val="0"/>
      </c:bar3DChart>
      <c:catAx>
        <c:axId val="14446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482688"/>
        <c:crosses val="autoZero"/>
        <c:auto val="1"/>
        <c:lblAlgn val="ctr"/>
        <c:lblOffset val="100"/>
        <c:noMultiLvlLbl val="0"/>
      </c:catAx>
      <c:valAx>
        <c:axId val="144482688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crossAx val="144468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ca-ES" sz="1600" u="sng"/>
              <a:t>Factors</a:t>
            </a:r>
            <a:r>
              <a:rPr lang="ca-ES" sz="1600" u="sng" baseline="0"/>
              <a:t> de contractació: </a:t>
            </a:r>
            <a:r>
              <a:rPr lang="ca-ES" sz="1600" u="sng"/>
              <a:t>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06161029864781"/>
          <c:y val="0.15302902306668004"/>
          <c:w val="0.56577895336609951"/>
          <c:h val="0.71147463524290888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'Resum '!$Z$41:$Z$43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'Resum '!$AI$41:$AI$43</c:f>
              <c:numCache>
                <c:formatCode>_(* #,##0.00_);_(* \(#,##0.00\);_(* "-"??_);_(@_)</c:formatCode>
                <c:ptCount val="3"/>
                <c:pt idx="0">
                  <c:v>5.33</c:v>
                </c:pt>
                <c:pt idx="1">
                  <c:v>5</c:v>
                </c:pt>
                <c:pt idx="2">
                  <c:v>5.73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00256"/>
        <c:axId val="134410240"/>
      </c:barChart>
      <c:catAx>
        <c:axId val="13440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4410240"/>
        <c:crosses val="autoZero"/>
        <c:auto val="1"/>
        <c:lblAlgn val="ctr"/>
        <c:lblOffset val="100"/>
        <c:noMultiLvlLbl val="0"/>
      </c:catAx>
      <c:valAx>
        <c:axId val="134410240"/>
        <c:scaling>
          <c:orientation val="minMax"/>
          <c:max val="7"/>
          <c:min val="1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134400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716416"/>
        <c:axId val="134804224"/>
        <c:axId val="0"/>
      </c:bar3DChart>
      <c:catAx>
        <c:axId val="13471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4804224"/>
        <c:crosses val="autoZero"/>
        <c:auto val="1"/>
        <c:lblAlgn val="ctr"/>
        <c:lblOffset val="100"/>
        <c:noMultiLvlLbl val="0"/>
      </c:catAx>
      <c:valAx>
        <c:axId val="13480422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4716416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Gràfics!$P$11</c:f>
              <c:strCache>
                <c:ptCount val="1"/>
                <c:pt idx="0">
                  <c:v>Dona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Gràfics!$O$13:$O$15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Gràfics!$P$13:$P$15</c:f>
              <c:numCache>
                <c:formatCode>###0.0%</c:formatCode>
                <c:ptCount val="3"/>
                <c:pt idx="0">
                  <c:v>0.69230769230769229</c:v>
                </c:pt>
                <c:pt idx="1">
                  <c:v>0.66666666666666674</c:v>
                </c:pt>
                <c:pt idx="2">
                  <c:v>0.29268292682926833</c:v>
                </c:pt>
              </c:numCache>
            </c:numRef>
          </c:val>
        </c:ser>
        <c:ser>
          <c:idx val="1"/>
          <c:order val="1"/>
          <c:tx>
            <c:strRef>
              <c:f>Gràfics!$Q$11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Gràfics!$O$13:$O$15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Gràfics!$Q$13:$Q$15</c:f>
              <c:numCache>
                <c:formatCode>###0.0%</c:formatCode>
                <c:ptCount val="3"/>
                <c:pt idx="0">
                  <c:v>0.30769230769230771</c:v>
                </c:pt>
                <c:pt idx="1">
                  <c:v>0.33333333333333337</c:v>
                </c:pt>
                <c:pt idx="2">
                  <c:v>0.70731707317073178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2545152"/>
        <c:axId val="132596096"/>
        <c:axId val="0"/>
      </c:bar3DChart>
      <c:catAx>
        <c:axId val="13254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32596096"/>
        <c:crosses val="autoZero"/>
        <c:auto val="1"/>
        <c:lblAlgn val="ctr"/>
        <c:lblOffset val="100"/>
        <c:noMultiLvlLbl val="0"/>
      </c:catAx>
      <c:valAx>
        <c:axId val="13259609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32545152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La</a:t>
            </a:r>
            <a:r>
              <a:rPr lang="ca-ES" baseline="0"/>
              <a:t> feina actual es la 1a feina</a:t>
            </a:r>
            <a:endParaRPr lang="ca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74092592592595"/>
          <c:y val="0.21202833333333335"/>
          <c:w val="0.69798592592592601"/>
          <c:h val="0.6706494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Gràfics!$P$56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Gràfics!$O$57:$O$59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Gràfics!$P$57:$P$59</c:f>
              <c:numCache>
                <c:formatCode>###0.0%</c:formatCode>
                <c:ptCount val="3"/>
                <c:pt idx="0">
                  <c:v>0.61538461538461542</c:v>
                </c:pt>
                <c:pt idx="1">
                  <c:v>1</c:v>
                </c:pt>
                <c:pt idx="2">
                  <c:v>0.375</c:v>
                </c:pt>
              </c:numCache>
            </c:numRef>
          </c:val>
        </c:ser>
        <c:ser>
          <c:idx val="1"/>
          <c:order val="1"/>
          <c:tx>
            <c:strRef>
              <c:f>Gràfics!$Q$56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Gràfics!$O$57:$O$59</c:f>
              <c:strCache>
                <c:ptCount val="3"/>
                <c:pt idx="0">
                  <c:v>CIÈNCIES I TÈCNIQUES ESTADÍSTIQUES</c:v>
                </c:pt>
                <c:pt idx="1">
                  <c:v>ESTADÍSTICA</c:v>
                </c:pt>
                <c:pt idx="2">
                  <c:v>MATEMÀTIQUES</c:v>
                </c:pt>
              </c:strCache>
            </c:strRef>
          </c:cat>
          <c:val>
            <c:numRef>
              <c:f>Gràfics!$Q$57:$Q$59</c:f>
              <c:numCache>
                <c:formatCode>###0.0%</c:formatCode>
                <c:ptCount val="3"/>
                <c:pt idx="0">
                  <c:v>0.38461538461538458</c:v>
                </c:pt>
                <c:pt idx="1">
                  <c:v>0</c:v>
                </c:pt>
                <c:pt idx="2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630400"/>
        <c:axId val="132631936"/>
      </c:barChart>
      <c:catAx>
        <c:axId val="13263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31936"/>
        <c:crosses val="autoZero"/>
        <c:auto val="1"/>
        <c:lblAlgn val="ctr"/>
        <c:lblOffset val="100"/>
        <c:noMultiLvlLbl val="0"/>
      </c:catAx>
      <c:valAx>
        <c:axId val="13263193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2630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C112"/><Relationship Id="rId18" Type="http://schemas.openxmlformats.org/officeDocument/2006/relationships/hyperlink" Target="#Gr&#224;fics!A177"/><Relationship Id="rId26" Type="http://schemas.openxmlformats.org/officeDocument/2006/relationships/hyperlink" Target="#Taules!A161"/><Relationship Id="rId39" Type="http://schemas.openxmlformats.org/officeDocument/2006/relationships/hyperlink" Target="#Gr&#224;fics!A474"/><Relationship Id="rId21" Type="http://schemas.openxmlformats.org/officeDocument/2006/relationships/hyperlink" Target="#Taules!C125"/><Relationship Id="rId34" Type="http://schemas.openxmlformats.org/officeDocument/2006/relationships/hyperlink" Target="#Taules!A229"/><Relationship Id="rId42" Type="http://schemas.openxmlformats.org/officeDocument/2006/relationships/hyperlink" Target="#Taules!A297"/><Relationship Id="rId47" Type="http://schemas.openxmlformats.org/officeDocument/2006/relationships/hyperlink" Target="#Gr&#224;fics!A627"/><Relationship Id="rId50" Type="http://schemas.openxmlformats.org/officeDocument/2006/relationships/hyperlink" Target="#Taules!A364"/><Relationship Id="rId55" Type="http://schemas.openxmlformats.org/officeDocument/2006/relationships/hyperlink" Target="#Gr&#224;fics!A725"/><Relationship Id="rId63" Type="http://schemas.openxmlformats.org/officeDocument/2006/relationships/hyperlink" Target="#Comparativa!B12"/><Relationship Id="rId68" Type="http://schemas.openxmlformats.org/officeDocument/2006/relationships/hyperlink" Target="#Comparativa!B173"/><Relationship Id="rId7" Type="http://schemas.openxmlformats.org/officeDocument/2006/relationships/hyperlink" Target="#Taules!A20"/><Relationship Id="rId2" Type="http://schemas.openxmlformats.org/officeDocument/2006/relationships/image" Target="../media/image1.gif"/><Relationship Id="rId16" Type="http://schemas.openxmlformats.org/officeDocument/2006/relationships/hyperlink" Target="#Gr&#224;fics!A154"/><Relationship Id="rId29" Type="http://schemas.openxmlformats.org/officeDocument/2006/relationships/hyperlink" Target="#Taules!A185"/><Relationship Id="rId1" Type="http://schemas.openxmlformats.org/officeDocument/2006/relationships/hyperlink" Target="#Taules!A216"/><Relationship Id="rId6" Type="http://schemas.openxmlformats.org/officeDocument/2006/relationships/image" Target="../media/image2.gif"/><Relationship Id="rId11" Type="http://schemas.openxmlformats.org/officeDocument/2006/relationships/hyperlink" Target="#Gr&#224;fics!C71"/><Relationship Id="rId24" Type="http://schemas.openxmlformats.org/officeDocument/2006/relationships/hyperlink" Target="#Gr&#224;fics!A235"/><Relationship Id="rId32" Type="http://schemas.openxmlformats.org/officeDocument/2006/relationships/hyperlink" Target="#Gr&#224;fics!A364"/><Relationship Id="rId37" Type="http://schemas.openxmlformats.org/officeDocument/2006/relationships/hyperlink" Target="#Gr&#224;fics!A448"/><Relationship Id="rId40" Type="http://schemas.openxmlformats.org/officeDocument/2006/relationships/hyperlink" Target="#Taules!A273"/><Relationship Id="rId45" Type="http://schemas.openxmlformats.org/officeDocument/2006/relationships/hyperlink" Target="#Taules!A330"/><Relationship Id="rId53" Type="http://schemas.openxmlformats.org/officeDocument/2006/relationships/hyperlink" Target="#Gr&#224;fics!A701"/><Relationship Id="rId58" Type="http://schemas.openxmlformats.org/officeDocument/2006/relationships/hyperlink" Target="#Gr&#224;fics!A557"/><Relationship Id="rId66" Type="http://schemas.openxmlformats.org/officeDocument/2006/relationships/hyperlink" Target="#Comparativa!B124"/><Relationship Id="rId5" Type="http://schemas.openxmlformats.org/officeDocument/2006/relationships/hyperlink" Target="#Gr&#224;fics!A8"/><Relationship Id="rId15" Type="http://schemas.openxmlformats.org/officeDocument/2006/relationships/hyperlink" Target="#Taules!A78"/><Relationship Id="rId23" Type="http://schemas.openxmlformats.org/officeDocument/2006/relationships/hyperlink" Target="#Taules!A137"/><Relationship Id="rId28" Type="http://schemas.openxmlformats.org/officeDocument/2006/relationships/hyperlink" Target="#Gr&#224;fics!A319"/><Relationship Id="rId36" Type="http://schemas.openxmlformats.org/officeDocument/2006/relationships/hyperlink" Target="#Taules!A240"/><Relationship Id="rId49" Type="http://schemas.openxmlformats.org/officeDocument/2006/relationships/hyperlink" Target="#Gr&#224;fics!A653"/><Relationship Id="rId57" Type="http://schemas.openxmlformats.org/officeDocument/2006/relationships/hyperlink" Target="#Gr&#224;fics!A747"/><Relationship Id="rId61" Type="http://schemas.openxmlformats.org/officeDocument/2006/relationships/hyperlink" Target="#Gr&#224;fics!A299"/><Relationship Id="rId10" Type="http://schemas.openxmlformats.org/officeDocument/2006/relationships/hyperlink" Target="#Taules!A44"/><Relationship Id="rId19" Type="http://schemas.openxmlformats.org/officeDocument/2006/relationships/hyperlink" Target="#Taules!A113"/><Relationship Id="rId31" Type="http://schemas.openxmlformats.org/officeDocument/2006/relationships/hyperlink" Target="#Taules!A194"/><Relationship Id="rId44" Type="http://schemas.openxmlformats.org/officeDocument/2006/relationships/hyperlink" Target="#Taules!A319"/><Relationship Id="rId52" Type="http://schemas.openxmlformats.org/officeDocument/2006/relationships/hyperlink" Target="#Taules!A376"/><Relationship Id="rId60" Type="http://schemas.openxmlformats.org/officeDocument/2006/relationships/hyperlink" Target="#Gr&#224;fics!A601"/><Relationship Id="rId65" Type="http://schemas.openxmlformats.org/officeDocument/2006/relationships/hyperlink" Target="#Comparativa!B82"/><Relationship Id="rId4" Type="http://schemas.openxmlformats.org/officeDocument/2006/relationships/hyperlink" Target="2001_%20Enquestes%20a%20titulats.xlsx#Taules!A8" TargetMode="External"/><Relationship Id="rId9" Type="http://schemas.openxmlformats.org/officeDocument/2006/relationships/hyperlink" Target="#Gr&#224;fics!A47"/><Relationship Id="rId14" Type="http://schemas.openxmlformats.org/officeDocument/2006/relationships/hyperlink" Target="#Taules!A68"/><Relationship Id="rId22" Type="http://schemas.openxmlformats.org/officeDocument/2006/relationships/hyperlink" Target="#Gr&#224;fics!C215"/><Relationship Id="rId27" Type="http://schemas.openxmlformats.org/officeDocument/2006/relationships/hyperlink" Target="#Taules!A172"/><Relationship Id="rId30" Type="http://schemas.openxmlformats.org/officeDocument/2006/relationships/hyperlink" Target="#Gr&#224;fics!A341"/><Relationship Id="rId35" Type="http://schemas.openxmlformats.org/officeDocument/2006/relationships/hyperlink" Target="#Gr&#224;fics!A422"/><Relationship Id="rId43" Type="http://schemas.openxmlformats.org/officeDocument/2006/relationships/hyperlink" Target="#Taules!A308"/><Relationship Id="rId48" Type="http://schemas.openxmlformats.org/officeDocument/2006/relationships/hyperlink" Target="#Taules!A349"/><Relationship Id="rId56" Type="http://schemas.openxmlformats.org/officeDocument/2006/relationships/hyperlink" Target="#Taules!A398"/><Relationship Id="rId64" Type="http://schemas.openxmlformats.org/officeDocument/2006/relationships/hyperlink" Target="#Comparativa!B48"/><Relationship Id="rId69" Type="http://schemas.openxmlformats.org/officeDocument/2006/relationships/hyperlink" Target="#Comparativa!B210"/><Relationship Id="rId8" Type="http://schemas.openxmlformats.org/officeDocument/2006/relationships/hyperlink" Target="#Taules!A32"/><Relationship Id="rId51" Type="http://schemas.openxmlformats.org/officeDocument/2006/relationships/hyperlink" Target="#Gr&#224;fics!A675"/><Relationship Id="rId3" Type="http://schemas.openxmlformats.org/officeDocument/2006/relationships/hyperlink" Target="#Taules!A149"/><Relationship Id="rId12" Type="http://schemas.openxmlformats.org/officeDocument/2006/relationships/hyperlink" Target="#Taules!A56"/><Relationship Id="rId17" Type="http://schemas.openxmlformats.org/officeDocument/2006/relationships/hyperlink" Target="#Taules!A91"/><Relationship Id="rId25" Type="http://schemas.openxmlformats.org/officeDocument/2006/relationships/hyperlink" Target="#Gr&#224;fics!A277"/><Relationship Id="rId33" Type="http://schemas.openxmlformats.org/officeDocument/2006/relationships/hyperlink" Target="#Gr&#224;fics!A393"/><Relationship Id="rId38" Type="http://schemas.openxmlformats.org/officeDocument/2006/relationships/hyperlink" Target="#Taules!A251"/><Relationship Id="rId46" Type="http://schemas.openxmlformats.org/officeDocument/2006/relationships/hyperlink" Target="#Taules!A338"/><Relationship Id="rId59" Type="http://schemas.openxmlformats.org/officeDocument/2006/relationships/hyperlink" Target="#Gr&#224;fics!A579"/><Relationship Id="rId67" Type="http://schemas.openxmlformats.org/officeDocument/2006/relationships/hyperlink" Target="#Comparativa!B149"/><Relationship Id="rId20" Type="http://schemas.openxmlformats.org/officeDocument/2006/relationships/hyperlink" Target="#Gr&#224;fics!A196"/><Relationship Id="rId41" Type="http://schemas.openxmlformats.org/officeDocument/2006/relationships/hyperlink" Target="#Gr&#224;fics!A503"/><Relationship Id="rId54" Type="http://schemas.openxmlformats.org/officeDocument/2006/relationships/hyperlink" Target="#Taules!A388"/><Relationship Id="rId62" Type="http://schemas.openxmlformats.org/officeDocument/2006/relationships/image" Target="../media/image3.png"/><Relationship Id="rId70" Type="http://schemas.openxmlformats.org/officeDocument/2006/relationships/hyperlink" Target="#Comparativa!B237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hyperlink" Target="200_1%20Enquestes%20a%20titulats.xlsx#Index!A1" TargetMode="External"/><Relationship Id="rId1" Type="http://schemas.openxmlformats.org/officeDocument/2006/relationships/chart" Target="../charts/chart42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3.xml"/><Relationship Id="rId26" Type="http://schemas.openxmlformats.org/officeDocument/2006/relationships/chart" Target="../charts/chart31.xml"/><Relationship Id="rId3" Type="http://schemas.openxmlformats.org/officeDocument/2006/relationships/chart" Target="../charts/chart9.xml"/><Relationship Id="rId21" Type="http://schemas.openxmlformats.org/officeDocument/2006/relationships/chart" Target="../charts/chart26.xml"/><Relationship Id="rId34" Type="http://schemas.openxmlformats.org/officeDocument/2006/relationships/chart" Target="../charts/chart3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2.xml"/><Relationship Id="rId25" Type="http://schemas.openxmlformats.org/officeDocument/2006/relationships/chart" Target="../charts/chart30.xml"/><Relationship Id="rId33" Type="http://schemas.openxmlformats.org/officeDocument/2006/relationships/chart" Target="../charts/chart38.xml"/><Relationship Id="rId2" Type="http://schemas.openxmlformats.org/officeDocument/2006/relationships/chart" Target="../charts/chart8.xml"/><Relationship Id="rId16" Type="http://schemas.openxmlformats.org/officeDocument/2006/relationships/chart" Target="../charts/chart21.xml"/><Relationship Id="rId20" Type="http://schemas.openxmlformats.org/officeDocument/2006/relationships/chart" Target="../charts/chart25.xml"/><Relationship Id="rId29" Type="http://schemas.openxmlformats.org/officeDocument/2006/relationships/chart" Target="../charts/chart34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29.xml"/><Relationship Id="rId32" Type="http://schemas.openxmlformats.org/officeDocument/2006/relationships/chart" Target="../charts/chart37.xml"/><Relationship Id="rId5" Type="http://schemas.openxmlformats.org/officeDocument/2006/relationships/chart" Target="../charts/chart11.xml"/><Relationship Id="rId15" Type="http://schemas.openxmlformats.org/officeDocument/2006/relationships/hyperlink" Target="#Index!B50"/><Relationship Id="rId23" Type="http://schemas.openxmlformats.org/officeDocument/2006/relationships/chart" Target="../charts/chart28.xml"/><Relationship Id="rId28" Type="http://schemas.openxmlformats.org/officeDocument/2006/relationships/chart" Target="../charts/chart33.xml"/><Relationship Id="rId36" Type="http://schemas.openxmlformats.org/officeDocument/2006/relationships/chart" Target="../charts/chart41.xml"/><Relationship Id="rId10" Type="http://schemas.openxmlformats.org/officeDocument/2006/relationships/chart" Target="../charts/chart16.xml"/><Relationship Id="rId19" Type="http://schemas.openxmlformats.org/officeDocument/2006/relationships/chart" Target="../charts/chart24.xml"/><Relationship Id="rId31" Type="http://schemas.openxmlformats.org/officeDocument/2006/relationships/chart" Target="../charts/chart3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7.xml"/><Relationship Id="rId27" Type="http://schemas.openxmlformats.org/officeDocument/2006/relationships/chart" Target="../charts/chart32.xml"/><Relationship Id="rId30" Type="http://schemas.openxmlformats.org/officeDocument/2006/relationships/chart" Target="../charts/chart35.xml"/><Relationship Id="rId35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200_1%20Enquestes%20a%20titulats.xlsx#Index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38</xdr:row>
      <xdr:rowOff>0</xdr:rowOff>
    </xdr:from>
    <xdr:to>
      <xdr:col>4</xdr:col>
      <xdr:colOff>476250</xdr:colOff>
      <xdr:row>38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171450</xdr:colOff>
      <xdr:row>31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486833</xdr:colOff>
      <xdr:row>13</xdr:row>
      <xdr:rowOff>10583</xdr:rowOff>
    </xdr:from>
    <xdr:to>
      <xdr:col>5</xdr:col>
      <xdr:colOff>44450</xdr:colOff>
      <xdr:row>13</xdr:row>
      <xdr:rowOff>182033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45833" y="4169833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71967</xdr:colOff>
      <xdr:row>13</xdr:row>
      <xdr:rowOff>39159</xdr:rowOff>
    </xdr:from>
    <xdr:to>
      <xdr:col>5</xdr:col>
      <xdr:colOff>214842</xdr:colOff>
      <xdr:row>13</xdr:row>
      <xdr:rowOff>182034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44800" y="419840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14</xdr:row>
      <xdr:rowOff>9525</xdr:rowOff>
    </xdr:from>
    <xdr:to>
      <xdr:col>4</xdr:col>
      <xdr:colOff>57150</xdr:colOff>
      <xdr:row>14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15</xdr:row>
      <xdr:rowOff>19050</xdr:rowOff>
    </xdr:from>
    <xdr:to>
      <xdr:col>4</xdr:col>
      <xdr:colOff>371475</xdr:colOff>
      <xdr:row>16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14</xdr:row>
      <xdr:rowOff>28575</xdr:rowOff>
    </xdr:from>
    <xdr:to>
      <xdr:col>4</xdr:col>
      <xdr:colOff>219075</xdr:colOff>
      <xdr:row>14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21</xdr:row>
      <xdr:rowOff>9525</xdr:rowOff>
    </xdr:from>
    <xdr:to>
      <xdr:col>5</xdr:col>
      <xdr:colOff>390525</xdr:colOff>
      <xdr:row>21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21</xdr:row>
      <xdr:rowOff>28575</xdr:rowOff>
    </xdr:from>
    <xdr:to>
      <xdr:col>5</xdr:col>
      <xdr:colOff>581025</xdr:colOff>
      <xdr:row>21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22</xdr:row>
      <xdr:rowOff>28575</xdr:rowOff>
    </xdr:from>
    <xdr:to>
      <xdr:col>3</xdr:col>
      <xdr:colOff>295275</xdr:colOff>
      <xdr:row>23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22</xdr:row>
      <xdr:rowOff>38100</xdr:rowOff>
    </xdr:from>
    <xdr:to>
      <xdr:col>3</xdr:col>
      <xdr:colOff>466725</xdr:colOff>
      <xdr:row>22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25</xdr:row>
      <xdr:rowOff>19050</xdr:rowOff>
    </xdr:from>
    <xdr:to>
      <xdr:col>3</xdr:col>
      <xdr:colOff>238125</xdr:colOff>
      <xdr:row>26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26</xdr:row>
      <xdr:rowOff>0</xdr:rowOff>
    </xdr:from>
    <xdr:to>
      <xdr:col>5</xdr:col>
      <xdr:colOff>142875</xdr:colOff>
      <xdr:row>26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26</xdr:row>
      <xdr:rowOff>9525</xdr:rowOff>
    </xdr:from>
    <xdr:to>
      <xdr:col>5</xdr:col>
      <xdr:colOff>304800</xdr:colOff>
      <xdr:row>26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209550</xdr:colOff>
      <xdr:row>27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27</xdr:row>
      <xdr:rowOff>9525</xdr:rowOff>
    </xdr:from>
    <xdr:to>
      <xdr:col>4</xdr:col>
      <xdr:colOff>371475</xdr:colOff>
      <xdr:row>27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298450</xdr:colOff>
      <xdr:row>28</xdr:row>
      <xdr:rowOff>19050</xdr:rowOff>
    </xdr:from>
    <xdr:to>
      <xdr:col>4</xdr:col>
      <xdr:colOff>469900</xdr:colOff>
      <xdr:row>29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7450" y="7046383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478367</xdr:colOff>
      <xdr:row>28</xdr:row>
      <xdr:rowOff>28575</xdr:rowOff>
    </xdr:from>
    <xdr:to>
      <xdr:col>5</xdr:col>
      <xdr:colOff>7409</xdr:colOff>
      <xdr:row>28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7367" y="705590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29</xdr:row>
      <xdr:rowOff>9525</xdr:rowOff>
    </xdr:from>
    <xdr:to>
      <xdr:col>4</xdr:col>
      <xdr:colOff>123825</xdr:colOff>
      <xdr:row>29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29</xdr:row>
      <xdr:rowOff>19050</xdr:rowOff>
    </xdr:from>
    <xdr:to>
      <xdr:col>4</xdr:col>
      <xdr:colOff>285750</xdr:colOff>
      <xdr:row>29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30</xdr:row>
      <xdr:rowOff>0</xdr:rowOff>
    </xdr:from>
    <xdr:to>
      <xdr:col>4</xdr:col>
      <xdr:colOff>66675</xdr:colOff>
      <xdr:row>30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30</xdr:row>
      <xdr:rowOff>9525</xdr:rowOff>
    </xdr:from>
    <xdr:to>
      <xdr:col>4</xdr:col>
      <xdr:colOff>228600</xdr:colOff>
      <xdr:row>30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31</xdr:row>
      <xdr:rowOff>9525</xdr:rowOff>
    </xdr:from>
    <xdr:to>
      <xdr:col>3</xdr:col>
      <xdr:colOff>333375</xdr:colOff>
      <xdr:row>31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32</xdr:row>
      <xdr:rowOff>19050</xdr:rowOff>
    </xdr:from>
    <xdr:to>
      <xdr:col>4</xdr:col>
      <xdr:colOff>390525</xdr:colOff>
      <xdr:row>33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238125</xdr:colOff>
      <xdr:row>33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33</xdr:row>
      <xdr:rowOff>9525</xdr:rowOff>
    </xdr:from>
    <xdr:to>
      <xdr:col>3</xdr:col>
      <xdr:colOff>400050</xdr:colOff>
      <xdr:row>33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34</xdr:row>
      <xdr:rowOff>28575</xdr:rowOff>
    </xdr:from>
    <xdr:to>
      <xdr:col>3</xdr:col>
      <xdr:colOff>114300</xdr:colOff>
      <xdr:row>35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34</xdr:row>
      <xdr:rowOff>38100</xdr:rowOff>
    </xdr:from>
    <xdr:to>
      <xdr:col>3</xdr:col>
      <xdr:colOff>276225</xdr:colOff>
      <xdr:row>34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36</xdr:row>
      <xdr:rowOff>9525</xdr:rowOff>
    </xdr:from>
    <xdr:to>
      <xdr:col>4</xdr:col>
      <xdr:colOff>76200</xdr:colOff>
      <xdr:row>36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36</xdr:row>
      <xdr:rowOff>19050</xdr:rowOff>
    </xdr:from>
    <xdr:to>
      <xdr:col>4</xdr:col>
      <xdr:colOff>238125</xdr:colOff>
      <xdr:row>36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38</xdr:row>
      <xdr:rowOff>9525</xdr:rowOff>
    </xdr:from>
    <xdr:to>
      <xdr:col>5</xdr:col>
      <xdr:colOff>28575</xdr:colOff>
      <xdr:row>38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41</xdr:row>
      <xdr:rowOff>9525</xdr:rowOff>
    </xdr:from>
    <xdr:to>
      <xdr:col>3</xdr:col>
      <xdr:colOff>523875</xdr:colOff>
      <xdr:row>41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41</xdr:row>
      <xdr:rowOff>19050</xdr:rowOff>
    </xdr:from>
    <xdr:to>
      <xdr:col>4</xdr:col>
      <xdr:colOff>76200</xdr:colOff>
      <xdr:row>41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42</xdr:row>
      <xdr:rowOff>9525</xdr:rowOff>
    </xdr:from>
    <xdr:to>
      <xdr:col>3</xdr:col>
      <xdr:colOff>533400</xdr:colOff>
      <xdr:row>42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42</xdr:row>
      <xdr:rowOff>19050</xdr:rowOff>
    </xdr:from>
    <xdr:to>
      <xdr:col>4</xdr:col>
      <xdr:colOff>85725</xdr:colOff>
      <xdr:row>42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43</xdr:row>
      <xdr:rowOff>9525</xdr:rowOff>
    </xdr:from>
    <xdr:to>
      <xdr:col>5</xdr:col>
      <xdr:colOff>9525</xdr:colOff>
      <xdr:row>43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43</xdr:row>
      <xdr:rowOff>19050</xdr:rowOff>
    </xdr:from>
    <xdr:to>
      <xdr:col>5</xdr:col>
      <xdr:colOff>171450</xdr:colOff>
      <xdr:row>43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44</xdr:row>
      <xdr:rowOff>19050</xdr:rowOff>
    </xdr:from>
    <xdr:to>
      <xdr:col>3</xdr:col>
      <xdr:colOff>342900</xdr:colOff>
      <xdr:row>45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28575</xdr:rowOff>
    </xdr:from>
    <xdr:to>
      <xdr:col>3</xdr:col>
      <xdr:colOff>504825</xdr:colOff>
      <xdr:row>44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50</xdr:row>
      <xdr:rowOff>19050</xdr:rowOff>
    </xdr:from>
    <xdr:to>
      <xdr:col>4</xdr:col>
      <xdr:colOff>466725</xdr:colOff>
      <xdr:row>51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51</xdr:row>
      <xdr:rowOff>9525</xdr:rowOff>
    </xdr:from>
    <xdr:to>
      <xdr:col>4</xdr:col>
      <xdr:colOff>76200</xdr:colOff>
      <xdr:row>51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52</xdr:row>
      <xdr:rowOff>9525</xdr:rowOff>
    </xdr:from>
    <xdr:to>
      <xdr:col>5</xdr:col>
      <xdr:colOff>438150</xdr:colOff>
      <xdr:row>52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52</xdr:row>
      <xdr:rowOff>180975</xdr:rowOff>
    </xdr:from>
    <xdr:to>
      <xdr:col>5</xdr:col>
      <xdr:colOff>57150</xdr:colOff>
      <xdr:row>53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55</xdr:row>
      <xdr:rowOff>0</xdr:rowOff>
    </xdr:from>
    <xdr:to>
      <xdr:col>2</xdr:col>
      <xdr:colOff>400050</xdr:colOff>
      <xdr:row>55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55</xdr:row>
      <xdr:rowOff>9525</xdr:rowOff>
    </xdr:from>
    <xdr:to>
      <xdr:col>2</xdr:col>
      <xdr:colOff>561975</xdr:colOff>
      <xdr:row>55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246591</xdr:colOff>
      <xdr:row>58</xdr:row>
      <xdr:rowOff>189442</xdr:rowOff>
    </xdr:from>
    <xdr:to>
      <xdr:col>5</xdr:col>
      <xdr:colOff>418041</xdr:colOff>
      <xdr:row>59</xdr:row>
      <xdr:rowOff>170392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4" y="12952942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426508</xdr:colOff>
      <xdr:row>59</xdr:row>
      <xdr:rowOff>8467</xdr:rowOff>
    </xdr:from>
    <xdr:to>
      <xdr:col>5</xdr:col>
      <xdr:colOff>569383</xdr:colOff>
      <xdr:row>59</xdr:row>
      <xdr:rowOff>151342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9341" y="1296246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60</xdr:row>
      <xdr:rowOff>9525</xdr:rowOff>
    </xdr:from>
    <xdr:to>
      <xdr:col>4</xdr:col>
      <xdr:colOff>352425</xdr:colOff>
      <xdr:row>60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60</xdr:row>
      <xdr:rowOff>19050</xdr:rowOff>
    </xdr:from>
    <xdr:to>
      <xdr:col>4</xdr:col>
      <xdr:colOff>514350</xdr:colOff>
      <xdr:row>60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60</xdr:row>
      <xdr:rowOff>180975</xdr:rowOff>
    </xdr:from>
    <xdr:to>
      <xdr:col>3</xdr:col>
      <xdr:colOff>276225</xdr:colOff>
      <xdr:row>61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61</xdr:row>
      <xdr:rowOff>0</xdr:rowOff>
    </xdr:from>
    <xdr:to>
      <xdr:col>3</xdr:col>
      <xdr:colOff>438150</xdr:colOff>
      <xdr:row>61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65</xdr:row>
      <xdr:rowOff>9525</xdr:rowOff>
    </xdr:from>
    <xdr:to>
      <xdr:col>5</xdr:col>
      <xdr:colOff>19050</xdr:colOff>
      <xdr:row>65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65</xdr:row>
      <xdr:rowOff>19050</xdr:rowOff>
    </xdr:from>
    <xdr:to>
      <xdr:col>5</xdr:col>
      <xdr:colOff>180975</xdr:colOff>
      <xdr:row>65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65</xdr:row>
      <xdr:rowOff>180975</xdr:rowOff>
    </xdr:from>
    <xdr:to>
      <xdr:col>4</xdr:col>
      <xdr:colOff>285750</xdr:colOff>
      <xdr:row>66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66</xdr:row>
      <xdr:rowOff>0</xdr:rowOff>
    </xdr:from>
    <xdr:to>
      <xdr:col>4</xdr:col>
      <xdr:colOff>447675</xdr:colOff>
      <xdr:row>66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50</xdr:row>
      <xdr:rowOff>42332</xdr:rowOff>
    </xdr:from>
    <xdr:to>
      <xdr:col>5</xdr:col>
      <xdr:colOff>47624</xdr:colOff>
      <xdr:row>50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51</xdr:row>
      <xdr:rowOff>31750</xdr:rowOff>
    </xdr:from>
    <xdr:to>
      <xdr:col>4</xdr:col>
      <xdr:colOff>227542</xdr:colOff>
      <xdr:row>51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52</xdr:row>
      <xdr:rowOff>10584</xdr:rowOff>
    </xdr:from>
    <xdr:to>
      <xdr:col>5</xdr:col>
      <xdr:colOff>597959</xdr:colOff>
      <xdr:row>52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423333</xdr:colOff>
      <xdr:row>32</xdr:row>
      <xdr:rowOff>31750</xdr:rowOff>
    </xdr:from>
    <xdr:to>
      <xdr:col>4</xdr:col>
      <xdr:colOff>566208</xdr:colOff>
      <xdr:row>32</xdr:row>
      <xdr:rowOff>174625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82333" y="782108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10</xdr:row>
      <xdr:rowOff>21166</xdr:rowOff>
    </xdr:from>
    <xdr:to>
      <xdr:col>1</xdr:col>
      <xdr:colOff>272087</xdr:colOff>
      <xdr:row>10</xdr:row>
      <xdr:rowOff>173565</xdr:rowOff>
    </xdr:to>
    <xdr:pic>
      <xdr:nvPicPr>
        <xdr:cNvPr id="63" name="Imatge 62" descr="Comparativa.PNG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423334" y="320674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243417</xdr:colOff>
      <xdr:row>14</xdr:row>
      <xdr:rowOff>21167</xdr:rowOff>
    </xdr:from>
    <xdr:to>
      <xdr:col>4</xdr:col>
      <xdr:colOff>409670</xdr:colOff>
      <xdr:row>14</xdr:row>
      <xdr:rowOff>173566</xdr:rowOff>
    </xdr:to>
    <xdr:pic>
      <xdr:nvPicPr>
        <xdr:cNvPr id="64" name="Imatge 63" descr="Comparativa.PNG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402417" y="3989917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4234</xdr:colOff>
      <xdr:row>21</xdr:row>
      <xdr:rowOff>14817</xdr:rowOff>
    </xdr:from>
    <xdr:to>
      <xdr:col>6</xdr:col>
      <xdr:colOff>170487</xdr:colOff>
      <xdr:row>21</xdr:row>
      <xdr:rowOff>167216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3390901" y="53276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306917</xdr:colOff>
      <xdr:row>26</xdr:row>
      <xdr:rowOff>10583</xdr:rowOff>
    </xdr:from>
    <xdr:to>
      <xdr:col>5</xdr:col>
      <xdr:colOff>473170</xdr:colOff>
      <xdr:row>26</xdr:row>
      <xdr:rowOff>162982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3079750" y="6275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27</xdr:row>
      <xdr:rowOff>0</xdr:rowOff>
    </xdr:from>
    <xdr:to>
      <xdr:col>4</xdr:col>
      <xdr:colOff>547253</xdr:colOff>
      <xdr:row>27</xdr:row>
      <xdr:rowOff>152399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540000" y="6455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370416</xdr:colOff>
      <xdr:row>31</xdr:row>
      <xdr:rowOff>10583</xdr:rowOff>
    </xdr:from>
    <xdr:to>
      <xdr:col>3</xdr:col>
      <xdr:colOff>536669</xdr:colOff>
      <xdr:row>31</xdr:row>
      <xdr:rowOff>162982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1915583" y="72284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52916</xdr:colOff>
      <xdr:row>38</xdr:row>
      <xdr:rowOff>0</xdr:rowOff>
    </xdr:from>
    <xdr:to>
      <xdr:col>5</xdr:col>
      <xdr:colOff>219169</xdr:colOff>
      <xdr:row>38</xdr:row>
      <xdr:rowOff>152399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825749" y="8551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63499</xdr:colOff>
      <xdr:row>50</xdr:row>
      <xdr:rowOff>31751</xdr:rowOff>
    </xdr:from>
    <xdr:to>
      <xdr:col>5</xdr:col>
      <xdr:colOff>229752</xdr:colOff>
      <xdr:row>50</xdr:row>
      <xdr:rowOff>184150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836332" y="10879668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465666</xdr:colOff>
      <xdr:row>61</xdr:row>
      <xdr:rowOff>0</xdr:rowOff>
    </xdr:from>
    <xdr:to>
      <xdr:col>4</xdr:col>
      <xdr:colOff>18086</xdr:colOff>
      <xdr:row>61</xdr:row>
      <xdr:rowOff>152399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010833" y="12954000"/>
          <a:ext cx="166253" cy="152399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0.0056</cdr:x>
      <cdr:y>0.01411</cdr:y>
    </cdr:from>
    <cdr:to>
      <cdr:x>0.03292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0.01176</cdr:y>
    </cdr:from>
    <cdr:to>
      <cdr:x>0.04145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0.01283</cdr:y>
    </cdr:from>
    <cdr:to>
      <cdr:x>0.04145</cdr:x>
      <cdr:y>0.07296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0.01264</cdr:y>
    </cdr:from>
    <cdr:to>
      <cdr:x>0.04145</cdr:x>
      <cdr:y>0.07189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0.01176</cdr:y>
    </cdr:from>
    <cdr:to>
      <cdr:x>0.04145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269082</xdr:colOff>
      <xdr:row>8</xdr:row>
      <xdr:rowOff>52388</xdr:rowOff>
    </xdr:from>
    <xdr:to>
      <xdr:col>9</xdr:col>
      <xdr:colOff>474782</xdr:colOff>
      <xdr:row>24</xdr:row>
      <xdr:rowOff>197988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14</xdr:row>
      <xdr:rowOff>144461</xdr:rowOff>
    </xdr:from>
    <xdr:to>
      <xdr:col>9</xdr:col>
      <xdr:colOff>314325</xdr:colOff>
      <xdr:row>22</xdr:row>
      <xdr:rowOff>207963</xdr:rowOff>
    </xdr:to>
    <xdr:sp macro="" textlink="">
      <xdr:nvSpPr>
        <xdr:cNvPr id="3" name="Crida de fletxa a l'esquerra 2"/>
        <xdr:cNvSpPr/>
      </xdr:nvSpPr>
      <xdr:spPr>
        <a:xfrm>
          <a:off x="3190875" y="3925886"/>
          <a:ext cx="2314575" cy="1739902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En la </a:t>
          </a:r>
          <a:r>
            <a:rPr lang="es-ES" sz="1100" b="1" baseline="0">
              <a:solidFill>
                <a:sysClr val="windowText" lastClr="000000"/>
              </a:solidFill>
            </a:rPr>
            <a:t>titulació de</a:t>
          </a:r>
          <a:r>
            <a:rPr lang="es-ES" sz="1200" b="1" baseline="0">
              <a:solidFill>
                <a:sysClr val="windowText" lastClr="000000"/>
              </a:solidFill>
            </a:rPr>
            <a:t> </a:t>
          </a:r>
          <a:r>
            <a:rPr lang="es-ES" sz="1100" b="1" baseline="0">
              <a:solidFill>
                <a:sysClr val="windowText" lastClr="000000"/>
              </a:solidFill>
            </a:rPr>
            <a:t>Ciències i Tècn. Estadístiques , i en la de Matemàtiques més del 90% dels titulats es troben en situació activa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466723</xdr:colOff>
      <xdr:row>24</xdr:row>
      <xdr:rowOff>188384</xdr:rowOff>
    </xdr:from>
    <xdr:to>
      <xdr:col>18</xdr:col>
      <xdr:colOff>380323</xdr:colOff>
      <xdr:row>41</xdr:row>
      <xdr:rowOff>118084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473868</xdr:colOff>
      <xdr:row>41</xdr:row>
      <xdr:rowOff>101995</xdr:rowOff>
    </xdr:from>
    <xdr:to>
      <xdr:col>18</xdr:col>
      <xdr:colOff>387468</xdr:colOff>
      <xdr:row>58</xdr:row>
      <xdr:rowOff>31695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460374</xdr:colOff>
      <xdr:row>8</xdr:row>
      <xdr:rowOff>47626</xdr:rowOff>
    </xdr:from>
    <xdr:to>
      <xdr:col>18</xdr:col>
      <xdr:colOff>373974</xdr:colOff>
      <xdr:row>24</xdr:row>
      <xdr:rowOff>193226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266700</xdr:colOff>
      <xdr:row>41</xdr:row>
      <xdr:rowOff>132555</xdr:rowOff>
    </xdr:from>
    <xdr:to>
      <xdr:col>9</xdr:col>
      <xdr:colOff>472400</xdr:colOff>
      <xdr:row>58</xdr:row>
      <xdr:rowOff>62255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266700</xdr:colOff>
      <xdr:row>24</xdr:row>
      <xdr:rowOff>203195</xdr:rowOff>
    </xdr:from>
    <xdr:to>
      <xdr:col>9</xdr:col>
      <xdr:colOff>472400</xdr:colOff>
      <xdr:row>41</xdr:row>
      <xdr:rowOff>132895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254000</xdr:colOff>
      <xdr:row>47</xdr:row>
      <xdr:rowOff>95249</xdr:rowOff>
    </xdr:from>
    <xdr:to>
      <xdr:col>18</xdr:col>
      <xdr:colOff>190500</xdr:colOff>
      <xdr:row>53</xdr:row>
      <xdr:rowOff>47624</xdr:rowOff>
    </xdr:to>
    <xdr:sp macro="" textlink="">
      <xdr:nvSpPr>
        <xdr:cNvPr id="9" name="QuadreDeText 8"/>
        <xdr:cNvSpPr txBox="1"/>
      </xdr:nvSpPr>
      <xdr:spPr>
        <a:xfrm>
          <a:off x="9712325" y="10791824"/>
          <a:ext cx="1155700" cy="1209675"/>
        </a:xfrm>
        <a:prstGeom prst="rect">
          <a:avLst/>
        </a:prstGeom>
        <a:solidFill>
          <a:schemeClr val="lt1"/>
        </a:solidFill>
        <a:ln w="15875" cmpd="sng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100" b="1"/>
            <a:t>Tots</a:t>
          </a:r>
          <a:r>
            <a:rPr lang="ca-ES" sz="1100" b="1" baseline="0"/>
            <a:t> els enquestats d'Estadística repetirien tant la titulació com la universitat</a:t>
          </a:r>
          <a:endParaRPr lang="ca-ES" sz="1100" b="1"/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0.01176</cdr:y>
    </cdr:from>
    <cdr:to>
      <cdr:x>0.04145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0.01176</cdr:y>
    </cdr:from>
    <cdr:to>
      <cdr:x>0.04145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0.0056</cdr:x>
      <cdr:y>0.01008</cdr:y>
    </cdr:from>
    <cdr:to>
      <cdr:x>0.03292</cdr:x>
      <cdr:y>0.05733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0.0056</cdr:x>
      <cdr:y>0.01411</cdr:y>
    </cdr:from>
    <cdr:to>
      <cdr:x>0.03292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0.0056</cdr:x>
      <cdr:y>0.01176</cdr:y>
    </cdr:from>
    <cdr:to>
      <cdr:x>0.03292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0.01176</cdr:y>
    </cdr:from>
    <cdr:to>
      <cdr:x>0.04145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0.65465</cdr:x>
      <cdr:y>0.33338</cdr:y>
    </cdr:from>
    <cdr:to>
      <cdr:x>0.92428</cdr:x>
      <cdr:y>0.78067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3535128" y="1164166"/>
          <a:ext cx="1455974" cy="15619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1050" b="1">
              <a:solidFill>
                <a:sysClr val="windowText" lastClr="000000"/>
              </a:solidFill>
            </a:rPr>
            <a:t>Més </a:t>
          </a:r>
          <a:r>
            <a:rPr lang="es-ES" sz="1050" b="1" baseline="0">
              <a:solidFill>
                <a:sysClr val="windowText" lastClr="000000"/>
              </a:solidFill>
            </a:rPr>
            <a:t>del 60% dels titulats diuen que en el seu lloc de treball es requereix  la seva titulació especifica i desenvolupen funcions pròpies de la seva formació</a:t>
          </a:r>
          <a:endParaRPr lang="es-ES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0.0056</cdr:x>
      <cdr:y>0.00941</cdr:y>
    </cdr:from>
    <cdr:to>
      <cdr:x>0.03292</cdr:x>
      <cdr:y>0.0535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0.0056</cdr:x>
      <cdr:y>0.01176</cdr:y>
    </cdr:from>
    <cdr:to>
      <cdr:x>0.03292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0.01176</cdr:y>
    </cdr:from>
    <cdr:to>
      <cdr:x>0.04145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0.0056</cdr:x>
      <cdr:y>0.01176</cdr:y>
    </cdr:from>
    <cdr:to>
      <cdr:x>0.03292</cdr:x>
      <cdr:y>0.06688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0.01438</cdr:y>
    </cdr:from>
    <cdr:to>
      <cdr:x>0.05527</cdr:x>
      <cdr:y>0.08177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0.00553</cdr:x>
      <cdr:y>0.01132</cdr:y>
    </cdr:from>
    <cdr:to>
      <cdr:x>0.0325</cdr:x>
      <cdr:y>0.0644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0.01411</cdr:y>
    </cdr:from>
    <cdr:to>
      <cdr:x>0.04145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0.05115</cdr:x>
      <cdr:y>0.36424</cdr:y>
    </cdr:from>
    <cdr:to>
      <cdr:x>0.35454</cdr:x>
      <cdr:y>0.65705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76226" y="1311274"/>
          <a:ext cx="1638300" cy="1054100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a-ES" sz="1100" b="1"/>
            <a:t>Gairebé un 70% dels enquestats</a:t>
          </a:r>
          <a:r>
            <a:rPr lang="ca-ES" sz="1100" b="1" baseline="0"/>
            <a:t> titulats en Estadística i en Ciències i Tècniques Estadístiques, tenen un contracte fix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0</xdr:rowOff>
    </xdr:from>
    <xdr:to>
      <xdr:col>18</xdr:col>
      <xdr:colOff>83345</xdr:colOff>
      <xdr:row>40</xdr:row>
      <xdr:rowOff>47625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11</xdr:row>
      <xdr:rowOff>28575</xdr:rowOff>
    </xdr:from>
    <xdr:to>
      <xdr:col>1</xdr:col>
      <xdr:colOff>419100</xdr:colOff>
      <xdr:row>12</xdr:row>
      <xdr:rowOff>0</xdr:rowOff>
    </xdr:to>
    <xdr:sp macro="" textlink="">
      <xdr:nvSpPr>
        <xdr:cNvPr id="5" name="Fletxa corbada a l'esquerra 4">
          <a:hlinkClick xmlns:r="http://schemas.openxmlformats.org/officeDocument/2006/relationships" r:id="rId2"/>
        </xdr:cNvPr>
        <xdr:cNvSpPr/>
      </xdr:nvSpPr>
      <xdr:spPr>
        <a:xfrm>
          <a:off x="781050" y="26955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440533</xdr:colOff>
      <xdr:row>77</xdr:row>
      <xdr:rowOff>83343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171450</xdr:colOff>
      <xdr:row>46</xdr:row>
      <xdr:rowOff>180975</xdr:rowOff>
    </xdr:from>
    <xdr:to>
      <xdr:col>1</xdr:col>
      <xdr:colOff>419100</xdr:colOff>
      <xdr:row>48</xdr:row>
      <xdr:rowOff>38100</xdr:rowOff>
    </xdr:to>
    <xdr:sp macro="" textlink="">
      <xdr:nvSpPr>
        <xdr:cNvPr id="9" name="Fletxa corbada a l'esquerra 8">
          <a:hlinkClick xmlns:r="http://schemas.openxmlformats.org/officeDocument/2006/relationships" r:id="rId2"/>
        </xdr:cNvPr>
        <xdr:cNvSpPr/>
      </xdr:nvSpPr>
      <xdr:spPr>
        <a:xfrm>
          <a:off x="781050" y="99726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9</xdr:col>
      <xdr:colOff>523200</xdr:colOff>
      <xdr:row>101</xdr:row>
      <xdr:rowOff>171000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83</xdr:row>
      <xdr:rowOff>0</xdr:rowOff>
    </xdr:from>
    <xdr:to>
      <xdr:col>18</xdr:col>
      <xdr:colOff>523200</xdr:colOff>
      <xdr:row>101</xdr:row>
      <xdr:rowOff>171000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142875</xdr:colOff>
      <xdr:row>102</xdr:row>
      <xdr:rowOff>133350</xdr:rowOff>
    </xdr:from>
    <xdr:to>
      <xdr:col>13</xdr:col>
      <xdr:colOff>56475</xdr:colOff>
      <xdr:row>121</xdr:row>
      <xdr:rowOff>113850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180975</xdr:colOff>
      <xdr:row>80</xdr:row>
      <xdr:rowOff>180975</xdr:rowOff>
    </xdr:from>
    <xdr:to>
      <xdr:col>1</xdr:col>
      <xdr:colOff>428625</xdr:colOff>
      <xdr:row>82</xdr:row>
      <xdr:rowOff>38100</xdr:rowOff>
    </xdr:to>
    <xdr:sp macro="" textlink="">
      <xdr:nvSpPr>
        <xdr:cNvPr id="16" name="Fletxa corbada a l'esquerra 15">
          <a:hlinkClick xmlns:r="http://schemas.openxmlformats.org/officeDocument/2006/relationships" r:id="rId2"/>
        </xdr:cNvPr>
        <xdr:cNvSpPr/>
      </xdr:nvSpPr>
      <xdr:spPr>
        <a:xfrm>
          <a:off x="790575" y="167925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209550</xdr:colOff>
      <xdr:row>122</xdr:row>
      <xdr:rowOff>171450</xdr:rowOff>
    </xdr:from>
    <xdr:to>
      <xdr:col>1</xdr:col>
      <xdr:colOff>457200</xdr:colOff>
      <xdr:row>124</xdr:row>
      <xdr:rowOff>28575</xdr:rowOff>
    </xdr:to>
    <xdr:sp macro="" textlink="">
      <xdr:nvSpPr>
        <xdr:cNvPr id="17" name="Fletxa corbada a l'esquerra 16">
          <a:hlinkClick xmlns:r="http://schemas.openxmlformats.org/officeDocument/2006/relationships" r:id="rId2"/>
        </xdr:cNvPr>
        <xdr:cNvSpPr/>
      </xdr:nvSpPr>
      <xdr:spPr>
        <a:xfrm>
          <a:off x="819150" y="247840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16</xdr:col>
      <xdr:colOff>19050</xdr:colOff>
      <xdr:row>146</xdr:row>
      <xdr:rowOff>47626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190500</xdr:colOff>
      <xdr:row>148</xdr:row>
      <xdr:rowOff>9525</xdr:rowOff>
    </xdr:from>
    <xdr:to>
      <xdr:col>1</xdr:col>
      <xdr:colOff>438150</xdr:colOff>
      <xdr:row>149</xdr:row>
      <xdr:rowOff>57150</xdr:rowOff>
    </xdr:to>
    <xdr:sp macro="" textlink="">
      <xdr:nvSpPr>
        <xdr:cNvPr id="20" name="Fletxa corbada a l'esquerra 19">
          <a:hlinkClick xmlns:r="http://schemas.openxmlformats.org/officeDocument/2006/relationships" r:id="rId2"/>
        </xdr:cNvPr>
        <xdr:cNvSpPr/>
      </xdr:nvSpPr>
      <xdr:spPr>
        <a:xfrm>
          <a:off x="800100" y="295751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609599</xdr:colOff>
      <xdr:row>150</xdr:row>
      <xdr:rowOff>190499</xdr:rowOff>
    </xdr:from>
    <xdr:to>
      <xdr:col>16</xdr:col>
      <xdr:colOff>28575</xdr:colOff>
      <xdr:row>171</xdr:row>
      <xdr:rowOff>9524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171450</xdr:colOff>
      <xdr:row>171</xdr:row>
      <xdr:rowOff>152400</xdr:rowOff>
    </xdr:from>
    <xdr:to>
      <xdr:col>1</xdr:col>
      <xdr:colOff>419100</xdr:colOff>
      <xdr:row>173</xdr:row>
      <xdr:rowOff>9525</xdr:rowOff>
    </xdr:to>
    <xdr:sp macro="" textlink="">
      <xdr:nvSpPr>
        <xdr:cNvPr id="25" name="Fletxa corbada a l'esquerra 24">
          <a:hlinkClick xmlns:r="http://schemas.openxmlformats.org/officeDocument/2006/relationships" r:id="rId2"/>
        </xdr:cNvPr>
        <xdr:cNvSpPr/>
      </xdr:nvSpPr>
      <xdr:spPr>
        <a:xfrm>
          <a:off x="781050" y="340995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174</xdr:row>
      <xdr:rowOff>0</xdr:rowOff>
    </xdr:from>
    <xdr:to>
      <xdr:col>17</xdr:col>
      <xdr:colOff>362400</xdr:colOff>
      <xdr:row>203</xdr:row>
      <xdr:rowOff>163500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609599</xdr:colOff>
      <xdr:row>210</xdr:row>
      <xdr:rowOff>190499</xdr:rowOff>
    </xdr:from>
    <xdr:to>
      <xdr:col>17</xdr:col>
      <xdr:colOff>390525</xdr:colOff>
      <xdr:row>230</xdr:row>
      <xdr:rowOff>28574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180975</xdr:colOff>
      <xdr:row>208</xdr:row>
      <xdr:rowOff>171450</xdr:rowOff>
    </xdr:from>
    <xdr:to>
      <xdr:col>1</xdr:col>
      <xdr:colOff>428625</xdr:colOff>
      <xdr:row>210</xdr:row>
      <xdr:rowOff>28575</xdr:rowOff>
    </xdr:to>
    <xdr:sp macro="" textlink="">
      <xdr:nvSpPr>
        <xdr:cNvPr id="22" name="Fletxa corbada a l'esquerra 21">
          <a:hlinkClick xmlns:r="http://schemas.openxmlformats.org/officeDocument/2006/relationships" r:id="rId2"/>
        </xdr:cNvPr>
        <xdr:cNvSpPr/>
      </xdr:nvSpPr>
      <xdr:spPr>
        <a:xfrm>
          <a:off x="790575" y="413385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171450</xdr:colOff>
      <xdr:row>236</xdr:row>
      <xdr:rowOff>19050</xdr:rowOff>
    </xdr:from>
    <xdr:to>
      <xdr:col>1</xdr:col>
      <xdr:colOff>419100</xdr:colOff>
      <xdr:row>236</xdr:row>
      <xdr:rowOff>257175</xdr:rowOff>
    </xdr:to>
    <xdr:sp macro="" textlink="">
      <xdr:nvSpPr>
        <xdr:cNvPr id="27" name="Fletxa corbada a l'esquerra 26">
          <a:hlinkClick xmlns:r="http://schemas.openxmlformats.org/officeDocument/2006/relationships" r:id="rId2"/>
        </xdr:cNvPr>
        <xdr:cNvSpPr/>
      </xdr:nvSpPr>
      <xdr:spPr>
        <a:xfrm>
          <a:off x="781050" y="471201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609599</xdr:colOff>
      <xdr:row>238</xdr:row>
      <xdr:rowOff>0</xdr:rowOff>
    </xdr:from>
    <xdr:to>
      <xdr:col>18</xdr:col>
      <xdr:colOff>9524</xdr:colOff>
      <xdr:row>256</xdr:row>
      <xdr:rowOff>57150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0.77082</cdr:x>
      <cdr:y>0.08202</cdr:y>
    </cdr:from>
    <cdr:to>
      <cdr:x>0.94721</cdr:x>
      <cdr:y>0.19579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4162426" y="295275"/>
          <a:ext cx="9525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2000" b="1"/>
            <a:t>2008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0.79551</cdr:x>
      <cdr:y>0.08467</cdr:y>
    </cdr:from>
    <cdr:to>
      <cdr:x>0.95603</cdr:x>
      <cdr:y>0.17198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4295775" y="304800"/>
          <a:ext cx="866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2000" b="1"/>
            <a:t>2011</a:t>
          </a:r>
          <a:endParaRPr lang="ca-ES" sz="1100" b="1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0.75847</cdr:x>
      <cdr:y>0.12171</cdr:y>
    </cdr:from>
    <cdr:to>
      <cdr:x>0.92604</cdr:x>
      <cdr:y>0.2249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4095750" y="438150"/>
          <a:ext cx="9048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2000" b="1"/>
            <a:t>2014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0.70733</cdr:x>
      <cdr:y>0.17697</cdr:y>
    </cdr:from>
    <cdr:to>
      <cdr:x>0.98239</cdr:x>
      <cdr:y>0.63183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794775" y="681437"/>
          <a:ext cx="1475726" cy="1751408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/>
            </a:rPr>
            <a:t>Un 23%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dels titulats en Matemàtiques</a:t>
          </a:r>
          <a:r>
            <a:rPr lang="es-ES" sz="1200" b="1" cap="none" spc="0">
              <a:ln>
                <a:noFill/>
              </a:ln>
              <a:solidFill>
                <a:schemeClr val="tx1"/>
              </a:solidFill>
              <a:effectLst/>
            </a:rPr>
            <a:t> cobra</a:t>
          </a:r>
          <a:r>
            <a:rPr lang="es-ES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2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0.14347</cdr:x>
      <cdr:y>0.11416</cdr:y>
    </cdr:from>
    <cdr:to>
      <cdr:x>0.88573</cdr:x>
      <cdr:y>0.18729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774280" y="398667"/>
          <a:ext cx="4005847" cy="255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cdr:txBody>
    </cdr:sp>
  </cdr:relSizeAnchor>
  <cdr:relSizeAnchor xmlns:cdr="http://schemas.openxmlformats.org/drawingml/2006/chartDrawing">
    <cdr:from>
      <cdr:x>0.71538</cdr:x>
      <cdr:y>0.31459</cdr:y>
    </cdr:from>
    <cdr:to>
      <cdr:x>0.94158</cdr:x>
      <cdr:y>0.75192</cdr:y>
    </cdr:to>
    <cdr:sp macro="" textlink="">
      <cdr:nvSpPr>
        <cdr:cNvPr id="3" name="Rectangle arrodonit 2"/>
        <cdr:cNvSpPr/>
      </cdr:nvSpPr>
      <cdr:spPr>
        <a:xfrm xmlns:a="http://schemas.openxmlformats.org/drawingml/2006/main">
          <a:off x="3860800" y="1098550"/>
          <a:ext cx="1220717" cy="1527180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titulats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Matemàtiques són els que donen millor puntuació a la formació global rebuda</a:t>
          </a:r>
          <a:endParaRPr lang="ca-ES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30</xdr:row>
      <xdr:rowOff>9525</xdr:rowOff>
    </xdr:from>
    <xdr:to>
      <xdr:col>0</xdr:col>
      <xdr:colOff>533400</xdr:colOff>
      <xdr:row>31</xdr:row>
      <xdr:rowOff>19050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285750" y="75152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18</xdr:row>
      <xdr:rowOff>0</xdr:rowOff>
    </xdr:from>
    <xdr:to>
      <xdr:col>0</xdr:col>
      <xdr:colOff>504825</xdr:colOff>
      <xdr:row>19</xdr:row>
      <xdr:rowOff>9525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257175" y="44196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6</xdr:row>
      <xdr:rowOff>9525</xdr:rowOff>
    </xdr:from>
    <xdr:to>
      <xdr:col>0</xdr:col>
      <xdr:colOff>476250</xdr:colOff>
      <xdr:row>7</xdr:row>
      <xdr:rowOff>19050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228600" y="17240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43</xdr:row>
      <xdr:rowOff>9525</xdr:rowOff>
    </xdr:from>
    <xdr:to>
      <xdr:col>0</xdr:col>
      <xdr:colOff>495300</xdr:colOff>
      <xdr:row>44</xdr:row>
      <xdr:rowOff>19050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247650" y="108870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55</xdr:row>
      <xdr:rowOff>9525</xdr:rowOff>
    </xdr:from>
    <xdr:to>
      <xdr:col>0</xdr:col>
      <xdr:colOff>495300</xdr:colOff>
      <xdr:row>56</xdr:row>
      <xdr:rowOff>19050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247650" y="137350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67</xdr:row>
      <xdr:rowOff>9525</xdr:rowOff>
    </xdr:from>
    <xdr:to>
      <xdr:col>0</xdr:col>
      <xdr:colOff>495300</xdr:colOff>
      <xdr:row>68</xdr:row>
      <xdr:rowOff>19050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247650" y="172307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77</xdr:row>
      <xdr:rowOff>9525</xdr:rowOff>
    </xdr:from>
    <xdr:to>
      <xdr:col>0</xdr:col>
      <xdr:colOff>504825</xdr:colOff>
      <xdr:row>78</xdr:row>
      <xdr:rowOff>47625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257175" y="194786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90</xdr:row>
      <xdr:rowOff>19050</xdr:rowOff>
    </xdr:from>
    <xdr:to>
      <xdr:col>0</xdr:col>
      <xdr:colOff>514350</xdr:colOff>
      <xdr:row>91</xdr:row>
      <xdr:rowOff>28575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266700" y="227171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102</xdr:row>
      <xdr:rowOff>0</xdr:rowOff>
    </xdr:from>
    <xdr:to>
      <xdr:col>0</xdr:col>
      <xdr:colOff>514350</xdr:colOff>
      <xdr:row>103</xdr:row>
      <xdr:rowOff>9525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266700" y="253365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111</xdr:row>
      <xdr:rowOff>171450</xdr:rowOff>
    </xdr:from>
    <xdr:to>
      <xdr:col>0</xdr:col>
      <xdr:colOff>514350</xdr:colOff>
      <xdr:row>113</xdr:row>
      <xdr:rowOff>19050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266700" y="276225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123</xdr:row>
      <xdr:rowOff>171450</xdr:rowOff>
    </xdr:from>
    <xdr:to>
      <xdr:col>0</xdr:col>
      <xdr:colOff>552450</xdr:colOff>
      <xdr:row>125</xdr:row>
      <xdr:rowOff>19050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304800" y="305466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135</xdr:row>
      <xdr:rowOff>171450</xdr:rowOff>
    </xdr:from>
    <xdr:to>
      <xdr:col>0</xdr:col>
      <xdr:colOff>523875</xdr:colOff>
      <xdr:row>137</xdr:row>
      <xdr:rowOff>19050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276225" y="335565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148</xdr:row>
      <xdr:rowOff>0</xdr:rowOff>
    </xdr:from>
    <xdr:to>
      <xdr:col>0</xdr:col>
      <xdr:colOff>523875</xdr:colOff>
      <xdr:row>149</xdr:row>
      <xdr:rowOff>38100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276225" y="366712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159</xdr:row>
      <xdr:rowOff>171450</xdr:rowOff>
    </xdr:from>
    <xdr:to>
      <xdr:col>0</xdr:col>
      <xdr:colOff>514350</xdr:colOff>
      <xdr:row>161</xdr:row>
      <xdr:rowOff>19050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266700" y="397573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170</xdr:row>
      <xdr:rowOff>219075</xdr:rowOff>
    </xdr:from>
    <xdr:to>
      <xdr:col>0</xdr:col>
      <xdr:colOff>514350</xdr:colOff>
      <xdr:row>172</xdr:row>
      <xdr:rowOff>28575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266700" y="424719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183</xdr:row>
      <xdr:rowOff>180975</xdr:rowOff>
    </xdr:from>
    <xdr:to>
      <xdr:col>0</xdr:col>
      <xdr:colOff>514350</xdr:colOff>
      <xdr:row>185</xdr:row>
      <xdr:rowOff>28575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266700" y="461962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195</xdr:row>
      <xdr:rowOff>180975</xdr:rowOff>
    </xdr:from>
    <xdr:to>
      <xdr:col>0</xdr:col>
      <xdr:colOff>523875</xdr:colOff>
      <xdr:row>197</xdr:row>
      <xdr:rowOff>28575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276225" y="500824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217</xdr:row>
      <xdr:rowOff>180975</xdr:rowOff>
    </xdr:from>
    <xdr:to>
      <xdr:col>0</xdr:col>
      <xdr:colOff>523875</xdr:colOff>
      <xdr:row>219</xdr:row>
      <xdr:rowOff>28575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276225" y="555974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229</xdr:row>
      <xdr:rowOff>0</xdr:rowOff>
    </xdr:from>
    <xdr:to>
      <xdr:col>0</xdr:col>
      <xdr:colOff>523875</xdr:colOff>
      <xdr:row>230</xdr:row>
      <xdr:rowOff>38100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276225" y="583787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240</xdr:row>
      <xdr:rowOff>0</xdr:rowOff>
    </xdr:from>
    <xdr:to>
      <xdr:col>0</xdr:col>
      <xdr:colOff>495300</xdr:colOff>
      <xdr:row>241</xdr:row>
      <xdr:rowOff>38100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47650" y="609409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250</xdr:row>
      <xdr:rowOff>180975</xdr:rowOff>
    </xdr:from>
    <xdr:to>
      <xdr:col>0</xdr:col>
      <xdr:colOff>504825</xdr:colOff>
      <xdr:row>252</xdr:row>
      <xdr:rowOff>28575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57175" y="635508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273</xdr:row>
      <xdr:rowOff>0</xdr:rowOff>
    </xdr:from>
    <xdr:to>
      <xdr:col>0</xdr:col>
      <xdr:colOff>514350</xdr:colOff>
      <xdr:row>274</xdr:row>
      <xdr:rowOff>38100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266700" y="687895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284</xdr:row>
      <xdr:rowOff>0</xdr:rowOff>
    </xdr:from>
    <xdr:to>
      <xdr:col>0</xdr:col>
      <xdr:colOff>514350</xdr:colOff>
      <xdr:row>285</xdr:row>
      <xdr:rowOff>38100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266700" y="715899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295</xdr:row>
      <xdr:rowOff>133350</xdr:rowOff>
    </xdr:from>
    <xdr:to>
      <xdr:col>0</xdr:col>
      <xdr:colOff>514350</xdr:colOff>
      <xdr:row>296</xdr:row>
      <xdr:rowOff>0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266700" y="744378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306</xdr:row>
      <xdr:rowOff>0</xdr:rowOff>
    </xdr:from>
    <xdr:to>
      <xdr:col>0</xdr:col>
      <xdr:colOff>523875</xdr:colOff>
      <xdr:row>307</xdr:row>
      <xdr:rowOff>38100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276225" y="772953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317</xdr:row>
      <xdr:rowOff>19050</xdr:rowOff>
    </xdr:from>
    <xdr:to>
      <xdr:col>0</xdr:col>
      <xdr:colOff>523875</xdr:colOff>
      <xdr:row>318</xdr:row>
      <xdr:rowOff>28575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276225" y="797814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327</xdr:row>
      <xdr:rowOff>180975</xdr:rowOff>
    </xdr:from>
    <xdr:to>
      <xdr:col>0</xdr:col>
      <xdr:colOff>514350</xdr:colOff>
      <xdr:row>329</xdr:row>
      <xdr:rowOff>28575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266700" y="826198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337</xdr:row>
      <xdr:rowOff>171450</xdr:rowOff>
    </xdr:from>
    <xdr:to>
      <xdr:col>0</xdr:col>
      <xdr:colOff>533400</xdr:colOff>
      <xdr:row>339</xdr:row>
      <xdr:rowOff>19050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285750" y="8560117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285750</xdr:colOff>
      <xdr:row>348</xdr:row>
      <xdr:rowOff>180975</xdr:rowOff>
    </xdr:from>
    <xdr:to>
      <xdr:col>0</xdr:col>
      <xdr:colOff>533400</xdr:colOff>
      <xdr:row>350</xdr:row>
      <xdr:rowOff>28575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285750" y="882586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360</xdr:row>
      <xdr:rowOff>180975</xdr:rowOff>
    </xdr:from>
    <xdr:to>
      <xdr:col>0</xdr:col>
      <xdr:colOff>504825</xdr:colOff>
      <xdr:row>362</xdr:row>
      <xdr:rowOff>28575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257175" y="91068525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372</xdr:row>
      <xdr:rowOff>161925</xdr:rowOff>
    </xdr:from>
    <xdr:to>
      <xdr:col>0</xdr:col>
      <xdr:colOff>514350</xdr:colOff>
      <xdr:row>374</xdr:row>
      <xdr:rowOff>9525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266700" y="940117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385</xdr:row>
      <xdr:rowOff>76200</xdr:rowOff>
    </xdr:from>
    <xdr:to>
      <xdr:col>0</xdr:col>
      <xdr:colOff>552450</xdr:colOff>
      <xdr:row>386</xdr:row>
      <xdr:rowOff>0</xdr:rowOff>
    </xdr:to>
    <xdr:sp macro="" textlink="">
      <xdr:nvSpPr>
        <xdr:cNvPr id="37" name="Fletxa corbada a l'esquerra 36">
          <a:hlinkClick xmlns:r="http://schemas.openxmlformats.org/officeDocument/2006/relationships" r:id="rId1"/>
        </xdr:cNvPr>
        <xdr:cNvSpPr/>
      </xdr:nvSpPr>
      <xdr:spPr>
        <a:xfrm>
          <a:off x="304800" y="9694545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394</xdr:row>
      <xdr:rowOff>152400</xdr:rowOff>
    </xdr:from>
    <xdr:to>
      <xdr:col>0</xdr:col>
      <xdr:colOff>514350</xdr:colOff>
      <xdr:row>396</xdr:row>
      <xdr:rowOff>0</xdr:rowOff>
    </xdr:to>
    <xdr:sp macro="" textlink="">
      <xdr:nvSpPr>
        <xdr:cNvPr id="38" name="Fletxa corbada a l'esquerra 37">
          <a:hlinkClick xmlns:r="http://schemas.openxmlformats.org/officeDocument/2006/relationships" r:id="rId1"/>
        </xdr:cNvPr>
        <xdr:cNvSpPr/>
      </xdr:nvSpPr>
      <xdr:spPr>
        <a:xfrm>
          <a:off x="266700" y="99174300"/>
          <a:ext cx="24765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30</xdr:row>
      <xdr:rowOff>133350</xdr:rowOff>
    </xdr:from>
    <xdr:to>
      <xdr:col>9</xdr:col>
      <xdr:colOff>485775</xdr:colOff>
      <xdr:row>44</xdr:row>
      <xdr:rowOff>130972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104775</xdr:rowOff>
    </xdr:from>
    <xdr:to>
      <xdr:col>8</xdr:col>
      <xdr:colOff>561300</xdr:colOff>
      <xdr:row>45</xdr:row>
      <xdr:rowOff>142425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71</xdr:row>
      <xdr:rowOff>90487</xdr:rowOff>
    </xdr:from>
    <xdr:to>
      <xdr:col>8</xdr:col>
      <xdr:colOff>599400</xdr:colOff>
      <xdr:row>88</xdr:row>
      <xdr:rowOff>128137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89</xdr:row>
      <xdr:rowOff>104775</xdr:rowOff>
    </xdr:from>
    <xdr:to>
      <xdr:col>14</xdr:col>
      <xdr:colOff>494175</xdr:colOff>
      <xdr:row>110</xdr:row>
      <xdr:rowOff>24225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14</xdr:col>
      <xdr:colOff>465600</xdr:colOff>
      <xdr:row>130</xdr:row>
      <xdr:rowOff>37650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196</xdr:row>
      <xdr:rowOff>76200</xdr:rowOff>
    </xdr:from>
    <xdr:to>
      <xdr:col>8</xdr:col>
      <xdr:colOff>532725</xdr:colOff>
      <xdr:row>213</xdr:row>
      <xdr:rowOff>132900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215</xdr:row>
      <xdr:rowOff>190500</xdr:rowOff>
    </xdr:from>
    <xdr:to>
      <xdr:col>8</xdr:col>
      <xdr:colOff>542250</xdr:colOff>
      <xdr:row>233</xdr:row>
      <xdr:rowOff>18600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235</xdr:row>
      <xdr:rowOff>85725</xdr:rowOff>
    </xdr:from>
    <xdr:to>
      <xdr:col>8</xdr:col>
      <xdr:colOff>532725</xdr:colOff>
      <xdr:row>252</xdr:row>
      <xdr:rowOff>123375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254</xdr:row>
      <xdr:rowOff>133350</xdr:rowOff>
    </xdr:from>
    <xdr:to>
      <xdr:col>11</xdr:col>
      <xdr:colOff>494400</xdr:colOff>
      <xdr:row>275</xdr:row>
      <xdr:rowOff>52800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277</xdr:row>
      <xdr:rowOff>180975</xdr:rowOff>
    </xdr:from>
    <xdr:to>
      <xdr:col>11</xdr:col>
      <xdr:colOff>522975</xdr:colOff>
      <xdr:row>296</xdr:row>
      <xdr:rowOff>159525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300</xdr:row>
      <xdr:rowOff>0</xdr:rowOff>
    </xdr:from>
    <xdr:to>
      <xdr:col>8</xdr:col>
      <xdr:colOff>523200</xdr:colOff>
      <xdr:row>317</xdr:row>
      <xdr:rowOff>37650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11</xdr:col>
      <xdr:colOff>494400</xdr:colOff>
      <xdr:row>339</xdr:row>
      <xdr:rowOff>37650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423</xdr:row>
      <xdr:rowOff>0</xdr:rowOff>
    </xdr:from>
    <xdr:to>
      <xdr:col>11</xdr:col>
      <xdr:colOff>513450</xdr:colOff>
      <xdr:row>445</xdr:row>
      <xdr:rowOff>129000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503</xdr:row>
      <xdr:rowOff>123825</xdr:rowOff>
    </xdr:from>
    <xdr:to>
      <xdr:col>11</xdr:col>
      <xdr:colOff>503925</xdr:colOff>
      <xdr:row>526</xdr:row>
      <xdr:rowOff>62325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72</xdr:col>
      <xdr:colOff>137582</xdr:colOff>
      <xdr:row>386</xdr:row>
      <xdr:rowOff>190501</xdr:rowOff>
    </xdr:from>
    <xdr:to>
      <xdr:col>72</xdr:col>
      <xdr:colOff>9260</xdr:colOff>
      <xdr:row>387</xdr:row>
      <xdr:rowOff>238126</xdr:rowOff>
    </xdr:to>
    <xdr:sp macro="" textlink="">
      <xdr:nvSpPr>
        <xdr:cNvPr id="31" name="Fletxa corbada a l'esquerra 30">
          <a:hlinkClick xmlns:r="http://schemas.openxmlformats.org/officeDocument/2006/relationships" r:id="rId15"/>
        </xdr:cNvPr>
        <xdr:cNvSpPr/>
      </xdr:nvSpPr>
      <xdr:spPr>
        <a:xfrm>
          <a:off x="137582" y="74542651"/>
          <a:ext cx="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9524</xdr:colOff>
      <xdr:row>48</xdr:row>
      <xdr:rowOff>0</xdr:rowOff>
    </xdr:from>
    <xdr:to>
      <xdr:col>8</xdr:col>
      <xdr:colOff>532724</xdr:colOff>
      <xdr:row>65</xdr:row>
      <xdr:rowOff>37650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449</xdr:row>
      <xdr:rowOff>0</xdr:rowOff>
    </xdr:from>
    <xdr:to>
      <xdr:col>11</xdr:col>
      <xdr:colOff>503925</xdr:colOff>
      <xdr:row>471</xdr:row>
      <xdr:rowOff>129000</xdr:rowOff>
    </xdr:to>
    <xdr:graphicFrame macro="">
      <xdr:nvGraphicFramePr>
        <xdr:cNvPr id="52" name="Gràfic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28575</xdr:colOff>
      <xdr:row>475</xdr:row>
      <xdr:rowOff>0</xdr:rowOff>
    </xdr:from>
    <xdr:to>
      <xdr:col>14</xdr:col>
      <xdr:colOff>494175</xdr:colOff>
      <xdr:row>501</xdr:row>
      <xdr:rowOff>87000</xdr:rowOff>
    </xdr:to>
    <xdr:graphicFrame macro="">
      <xdr:nvGraphicFramePr>
        <xdr:cNvPr id="54" name="Gràfic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8</xdr:row>
      <xdr:rowOff>147637</xdr:rowOff>
    </xdr:from>
    <xdr:to>
      <xdr:col>8</xdr:col>
      <xdr:colOff>523200</xdr:colOff>
      <xdr:row>25</xdr:row>
      <xdr:rowOff>185287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104775</xdr:colOff>
      <xdr:row>8</xdr:row>
      <xdr:rowOff>147637</xdr:rowOff>
    </xdr:from>
    <xdr:to>
      <xdr:col>18</xdr:col>
      <xdr:colOff>18375</xdr:colOff>
      <xdr:row>25</xdr:row>
      <xdr:rowOff>185287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654</xdr:row>
      <xdr:rowOff>38100</xdr:rowOff>
    </xdr:from>
    <xdr:to>
      <xdr:col>8</xdr:col>
      <xdr:colOff>523200</xdr:colOff>
      <xdr:row>673</xdr:row>
      <xdr:rowOff>18600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14</xdr:col>
      <xdr:colOff>465600</xdr:colOff>
      <xdr:row>152</xdr:row>
      <xdr:rowOff>37650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154</xdr:row>
      <xdr:rowOff>204787</xdr:rowOff>
    </xdr:from>
    <xdr:to>
      <xdr:col>14</xdr:col>
      <xdr:colOff>465600</xdr:colOff>
      <xdr:row>175</xdr:row>
      <xdr:rowOff>124237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28575</xdr:colOff>
      <xdr:row>177</xdr:row>
      <xdr:rowOff>104775</xdr:rowOff>
    </xdr:from>
    <xdr:to>
      <xdr:col>8</xdr:col>
      <xdr:colOff>551775</xdr:colOff>
      <xdr:row>194</xdr:row>
      <xdr:rowOff>142425</xdr:rowOff>
    </xdr:to>
    <xdr:graphicFrame macro="">
      <xdr:nvGraphicFramePr>
        <xdr:cNvPr id="40" name="Gràfic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341</xdr:row>
      <xdr:rowOff>57150</xdr:rowOff>
    </xdr:from>
    <xdr:to>
      <xdr:col>11</xdr:col>
      <xdr:colOff>494400</xdr:colOff>
      <xdr:row>361</xdr:row>
      <xdr:rowOff>186150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365</xdr:row>
      <xdr:rowOff>0</xdr:rowOff>
    </xdr:from>
    <xdr:to>
      <xdr:col>14</xdr:col>
      <xdr:colOff>465600</xdr:colOff>
      <xdr:row>391</xdr:row>
      <xdr:rowOff>8850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394</xdr:row>
      <xdr:rowOff>47625</xdr:rowOff>
    </xdr:from>
    <xdr:to>
      <xdr:col>14</xdr:col>
      <xdr:colOff>465600</xdr:colOff>
      <xdr:row>416</xdr:row>
      <xdr:rowOff>100425</xdr:rowOff>
    </xdr:to>
    <xdr:graphicFrame macro="">
      <xdr:nvGraphicFramePr>
        <xdr:cNvPr id="48" name="Gràfic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19050</xdr:colOff>
      <xdr:row>557</xdr:row>
      <xdr:rowOff>152400</xdr:rowOff>
    </xdr:from>
    <xdr:to>
      <xdr:col>8</xdr:col>
      <xdr:colOff>542250</xdr:colOff>
      <xdr:row>576</xdr:row>
      <xdr:rowOff>132900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529</xdr:row>
      <xdr:rowOff>104775</xdr:rowOff>
    </xdr:from>
    <xdr:to>
      <xdr:col>11</xdr:col>
      <xdr:colOff>494400</xdr:colOff>
      <xdr:row>552</xdr:row>
      <xdr:rowOff>43275</xdr:rowOff>
    </xdr:to>
    <xdr:graphicFrame macro="">
      <xdr:nvGraphicFramePr>
        <xdr:cNvPr id="57" name="Gràfic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580</xdr:row>
      <xdr:rowOff>0</xdr:rowOff>
    </xdr:from>
    <xdr:to>
      <xdr:col>8</xdr:col>
      <xdr:colOff>523200</xdr:colOff>
      <xdr:row>598</xdr:row>
      <xdr:rowOff>171000</xdr:rowOff>
    </xdr:to>
    <xdr:graphicFrame macro="">
      <xdr:nvGraphicFramePr>
        <xdr:cNvPr id="58" name="Gràfic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602</xdr:row>
      <xdr:rowOff>0</xdr:rowOff>
    </xdr:from>
    <xdr:to>
      <xdr:col>14</xdr:col>
      <xdr:colOff>465600</xdr:colOff>
      <xdr:row>624</xdr:row>
      <xdr:rowOff>129000</xdr:rowOff>
    </xdr:to>
    <xdr:graphicFrame macro="">
      <xdr:nvGraphicFramePr>
        <xdr:cNvPr id="59" name="Gràfic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630</xdr:row>
      <xdr:rowOff>0</xdr:rowOff>
    </xdr:from>
    <xdr:to>
      <xdr:col>8</xdr:col>
      <xdr:colOff>523200</xdr:colOff>
      <xdr:row>648</xdr:row>
      <xdr:rowOff>104325</xdr:rowOff>
    </xdr:to>
    <xdr:graphicFrame macro="">
      <xdr:nvGraphicFramePr>
        <xdr:cNvPr id="62" name="Gràfic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676</xdr:row>
      <xdr:rowOff>0</xdr:rowOff>
    </xdr:from>
    <xdr:to>
      <xdr:col>14</xdr:col>
      <xdr:colOff>581024</xdr:colOff>
      <xdr:row>699</xdr:row>
      <xdr:rowOff>104775</xdr:rowOff>
    </xdr:to>
    <xdr:graphicFrame macro="">
      <xdr:nvGraphicFramePr>
        <xdr:cNvPr id="64" name="Gràfic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702</xdr:row>
      <xdr:rowOff>0</xdr:rowOff>
    </xdr:from>
    <xdr:to>
      <xdr:col>11</xdr:col>
      <xdr:colOff>494400</xdr:colOff>
      <xdr:row>720</xdr:row>
      <xdr:rowOff>171000</xdr:rowOff>
    </xdr:to>
    <xdr:graphicFrame macro="">
      <xdr:nvGraphicFramePr>
        <xdr:cNvPr id="65" name="Gràfic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726</xdr:row>
      <xdr:rowOff>0</xdr:rowOff>
    </xdr:from>
    <xdr:to>
      <xdr:col>8</xdr:col>
      <xdr:colOff>523200</xdr:colOff>
      <xdr:row>744</xdr:row>
      <xdr:rowOff>171000</xdr:rowOff>
    </xdr:to>
    <xdr:graphicFrame macro="">
      <xdr:nvGraphicFramePr>
        <xdr:cNvPr id="67" name="Gràfic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748</xdr:row>
      <xdr:rowOff>0</xdr:rowOff>
    </xdr:from>
    <xdr:to>
      <xdr:col>8</xdr:col>
      <xdr:colOff>523200</xdr:colOff>
      <xdr:row>766</xdr:row>
      <xdr:rowOff>171000</xdr:rowOff>
    </xdr:to>
    <xdr:graphicFrame macro="">
      <xdr:nvGraphicFramePr>
        <xdr:cNvPr id="68" name="Gràfic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0.00941</cdr:x>
      <cdr:y>0.01411</cdr:y>
    </cdr:from>
    <cdr:to>
      <cdr:x>0.05527</cdr:x>
      <cdr:y>0.08026</cdr:y>
    </cdr:to>
    <cdr:sp macro="" textlink="">
      <cdr:nvSpPr>
        <cdr:cNvPr id="2" name="Fletxa corbada a l'esquerra 1">
          <a:hlinkClick xmlns:a="http://schemas.openxmlformats.org/drawingml/2006/main" xmlns:r="http://schemas.openxmlformats.org/officeDocument/2006/relationships" r:id="rId1"/>
        </cdr:cNvPr>
        <cdr:cNvSpPr/>
      </cdr:nvSpPr>
      <cdr:spPr>
        <a:xfrm xmlns:a="http://schemas.openxmlformats.org/drawingml/2006/main">
          <a:off x="50800" y="50800"/>
          <a:ext cx="247650" cy="238125"/>
        </a:xfrm>
        <a:prstGeom xmlns:a="http://schemas.openxmlformats.org/drawingml/2006/main" prst="curved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a-ES" sz="1100">
            <a:solidFill>
              <a:schemeClr val="tx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4/Resultats%20UPC/Centres%20Propis/Resultats%20IL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"/>
      <sheetName val="210"/>
      <sheetName val="220"/>
      <sheetName val="230"/>
      <sheetName val="240"/>
      <sheetName val="250"/>
      <sheetName val="270"/>
      <sheetName val="280"/>
      <sheetName val="290"/>
      <sheetName val="300"/>
      <sheetName val="310"/>
      <sheetName val="320"/>
      <sheetName val="330"/>
      <sheetName val="340"/>
      <sheetName val="370"/>
      <sheetName val="390"/>
      <sheetName val="CITM"/>
      <sheetName val="EAE"/>
      <sheetName val="EEI"/>
      <sheetName val="EUETIB"/>
      <sheetName val="EUNCET"/>
      <sheetName val="UPC"/>
    </sheetNames>
    <sheetDataSet>
      <sheetData sheetId="0">
        <row r="10">
          <cell r="AF10" t="str">
            <v>Fix</v>
          </cell>
        </row>
        <row r="11">
          <cell r="Y11" t="str">
            <v>Ocupat</v>
          </cell>
          <cell r="Z11" t="str">
            <v>Aturat però amb experiència</v>
          </cell>
          <cell r="AA11" t="str">
            <v>No ha treballat mai</v>
          </cell>
        </row>
        <row r="12">
          <cell r="X12" t="str">
            <v>CIÈNCIES I TÈCNIQUES ESTADÍSTIQUES</v>
          </cell>
          <cell r="Y12">
            <v>0.92307692307692302</v>
          </cell>
          <cell r="Z12">
            <v>7.6923076923076927E-2</v>
          </cell>
          <cell r="AA12">
            <v>0</v>
          </cell>
        </row>
        <row r="13">
          <cell r="X13" t="str">
            <v>ESTADÍSTICA</v>
          </cell>
          <cell r="Y13">
            <v>0.66666666666666674</v>
          </cell>
          <cell r="Z13">
            <v>0.33333333333333337</v>
          </cell>
          <cell r="AA13">
            <v>0</v>
          </cell>
        </row>
        <row r="14">
          <cell r="X14" t="str">
            <v>MATEMÀTIQUES</v>
          </cell>
          <cell r="Y14">
            <v>0.92682926829268297</v>
          </cell>
          <cell r="Z14">
            <v>4.878048780487805E-2</v>
          </cell>
          <cell r="AA14">
            <v>2.4390243902439025E-2</v>
          </cell>
        </row>
      </sheetData>
      <sheetData sheetId="1">
        <row r="14">
          <cell r="X14" t="str">
            <v>Treballo</v>
          </cell>
        </row>
      </sheetData>
      <sheetData sheetId="2">
        <row r="9">
          <cell r="Y9" t="str">
            <v>Treballo</v>
          </cell>
        </row>
      </sheetData>
      <sheetData sheetId="3">
        <row r="15">
          <cell r="X15" t="str">
            <v>Treballo</v>
          </cell>
        </row>
      </sheetData>
      <sheetData sheetId="4">
        <row r="5">
          <cell r="AJ5" t="str">
            <v>Fix</v>
          </cell>
        </row>
      </sheetData>
      <sheetData sheetId="5">
        <row r="12">
          <cell r="AL12" t="str">
            <v>ENGINYERIA DE CAMINS, CANALS I PORTS</v>
          </cell>
        </row>
      </sheetData>
      <sheetData sheetId="6">
        <row r="11">
          <cell r="X11" t="str">
            <v>Treballo</v>
          </cell>
        </row>
      </sheetData>
      <sheetData sheetId="7">
        <row r="13">
          <cell r="X13" t="str">
            <v>Treballo</v>
          </cell>
        </row>
      </sheetData>
      <sheetData sheetId="8">
        <row r="12">
          <cell r="Z12" t="str">
            <v>Treballo</v>
          </cell>
        </row>
      </sheetData>
      <sheetData sheetId="9">
        <row r="13">
          <cell r="Y13" t="str">
            <v>Treballo</v>
          </cell>
        </row>
      </sheetData>
      <sheetData sheetId="10">
        <row r="13">
          <cell r="Y13" t="str">
            <v>Treballo</v>
          </cell>
        </row>
      </sheetData>
      <sheetData sheetId="11">
        <row r="13">
          <cell r="X13" t="str">
            <v>Treballo</v>
          </cell>
        </row>
      </sheetData>
      <sheetData sheetId="12">
        <row r="9">
          <cell r="AE9" t="str">
            <v>Fix</v>
          </cell>
        </row>
      </sheetData>
      <sheetData sheetId="13">
        <row r="9">
          <cell r="AE9" t="str">
            <v>Fix</v>
          </cell>
        </row>
      </sheetData>
      <sheetData sheetId="14">
        <row r="9">
          <cell r="AE9" t="str">
            <v>Fix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6"/>
  <sheetViews>
    <sheetView showGridLines="0" workbookViewId="0">
      <selection activeCell="B2" sqref="B2:O2"/>
    </sheetView>
  </sheetViews>
  <sheetFormatPr defaultRowHeight="15"/>
  <sheetData>
    <row r="2" spans="1:15" ht="28.5">
      <c r="A2" s="6"/>
      <c r="B2" s="488" t="s">
        <v>257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28.5">
      <c r="A5" s="6"/>
      <c r="B5" s="10"/>
      <c r="C5" s="11"/>
      <c r="D5" s="11"/>
      <c r="E5" s="9"/>
      <c r="F5" s="9"/>
      <c r="G5" s="9"/>
      <c r="H5" s="9"/>
      <c r="I5" s="9"/>
      <c r="J5" s="9"/>
      <c r="K5" s="9"/>
      <c r="L5" s="6"/>
      <c r="M5" s="6"/>
      <c r="N5" s="6"/>
      <c r="O5" s="6"/>
    </row>
    <row r="7" spans="1:15" ht="33.75">
      <c r="B7" s="489" t="s">
        <v>281</v>
      </c>
      <c r="C7" s="489"/>
      <c r="D7" s="489"/>
      <c r="E7" s="489"/>
    </row>
    <row r="11" spans="1:15" ht="18.75">
      <c r="B11" s="490" t="s">
        <v>297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</row>
    <row r="12" spans="1:15" ht="18.75">
      <c r="A12" s="59"/>
      <c r="B12" s="60"/>
      <c r="C12" s="60"/>
      <c r="D12" s="60"/>
      <c r="E12" s="60"/>
      <c r="F12" s="60"/>
      <c r="G12" s="60"/>
      <c r="H12" s="60"/>
      <c r="I12" s="60"/>
      <c r="J12" s="59"/>
      <c r="K12" s="59"/>
      <c r="L12" s="59"/>
      <c r="M12" s="59"/>
      <c r="N12" s="59"/>
      <c r="O12" s="59"/>
    </row>
    <row r="13" spans="1:15">
      <c r="B13" s="61" t="s">
        <v>282</v>
      </c>
      <c r="C13" s="62"/>
      <c r="D13" t="s">
        <v>298</v>
      </c>
    </row>
    <row r="14" spans="1:15">
      <c r="B14" s="61" t="s">
        <v>283</v>
      </c>
      <c r="C14" s="62"/>
      <c r="D14" t="s">
        <v>284</v>
      </c>
    </row>
    <row r="15" spans="1:15">
      <c r="B15" s="61"/>
      <c r="C15" s="62"/>
      <c r="D15" t="s">
        <v>285</v>
      </c>
    </row>
    <row r="16" spans="1:15">
      <c r="B16" s="61"/>
      <c r="C16" s="62"/>
      <c r="D16" t="s">
        <v>286</v>
      </c>
    </row>
    <row r="17" spans="1:15">
      <c r="B17" s="61"/>
      <c r="C17" s="62"/>
    </row>
    <row r="18" spans="1:15">
      <c r="B18" s="61" t="s">
        <v>287</v>
      </c>
      <c r="C18" s="62"/>
      <c r="D18" t="s">
        <v>288</v>
      </c>
    </row>
    <row r="19" spans="1:15">
      <c r="B19" s="61" t="s">
        <v>289</v>
      </c>
      <c r="C19" s="62"/>
      <c r="D19" t="s">
        <v>303</v>
      </c>
    </row>
    <row r="20" spans="1:15">
      <c r="B20" s="61"/>
      <c r="C20" s="62"/>
    </row>
    <row r="21" spans="1:15">
      <c r="B21" s="61" t="s">
        <v>290</v>
      </c>
      <c r="C21" s="62"/>
      <c r="D21" t="s">
        <v>257</v>
      </c>
    </row>
    <row r="22" spans="1:15">
      <c r="B22" s="61" t="s">
        <v>291</v>
      </c>
      <c r="C22" s="62"/>
      <c r="D22" t="s">
        <v>314</v>
      </c>
    </row>
    <row r="23" spans="1:15">
      <c r="B23" s="61"/>
      <c r="C23" s="62"/>
      <c r="D23" t="s">
        <v>317</v>
      </c>
    </row>
    <row r="24" spans="1:15">
      <c r="B24" s="61"/>
      <c r="C24" s="62"/>
      <c r="D24" t="s">
        <v>316</v>
      </c>
    </row>
    <row r="25" spans="1:15">
      <c r="B25" s="63"/>
      <c r="C25" s="64"/>
    </row>
    <row r="26" spans="1:15">
      <c r="B26" s="63"/>
      <c r="C26" s="64"/>
    </row>
    <row r="27" spans="1:15">
      <c r="B27" s="63"/>
      <c r="C27" s="64"/>
    </row>
    <row r="28" spans="1:15">
      <c r="B28" s="63"/>
      <c r="C28" s="64"/>
    </row>
    <row r="29" spans="1:15" ht="16.5" thickBot="1">
      <c r="B29" s="65" t="s">
        <v>292</v>
      </c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5" ht="15.75">
      <c r="B30" s="68"/>
      <c r="C30" s="64"/>
    </row>
    <row r="31" spans="1:15">
      <c r="B31" s="63"/>
      <c r="C31" s="64"/>
    </row>
    <row r="32" spans="1:15">
      <c r="A32" s="59"/>
      <c r="B32" s="63"/>
      <c r="C32" s="64"/>
      <c r="D32" s="69" t="s">
        <v>282</v>
      </c>
      <c r="E32" s="69" t="s">
        <v>293</v>
      </c>
      <c r="F32" s="69" t="s">
        <v>294</v>
      </c>
      <c r="G32" s="70" t="s">
        <v>295</v>
      </c>
      <c r="H32" s="59"/>
      <c r="I32" s="59"/>
      <c r="J32" s="59"/>
      <c r="K32" s="59"/>
      <c r="L32" s="59"/>
      <c r="M32" s="59"/>
      <c r="N32" s="59"/>
      <c r="O32" s="59"/>
    </row>
    <row r="33" spans="1:15">
      <c r="A33" s="71"/>
      <c r="B33" s="491" t="s">
        <v>314</v>
      </c>
      <c r="C33" s="492"/>
      <c r="D33" s="72">
        <v>4</v>
      </c>
      <c r="E33" s="73">
        <v>3</v>
      </c>
      <c r="F33" s="74">
        <f>E33/D33</f>
        <v>0.75</v>
      </c>
      <c r="G33" s="74">
        <f>1.96*(SQRT(((0.5^2)/E33)*((D33-E33)/(D33-1))))</f>
        <v>0.32666666666666666</v>
      </c>
      <c r="H33" s="71"/>
      <c r="I33" s="71"/>
      <c r="J33" s="71"/>
      <c r="K33" s="71"/>
      <c r="L33" s="71"/>
      <c r="M33" s="71"/>
      <c r="N33" s="71"/>
      <c r="O33" s="71"/>
    </row>
    <row r="34" spans="1:15">
      <c r="B34" s="493" t="s">
        <v>315</v>
      </c>
      <c r="C34" s="494"/>
      <c r="D34" s="72">
        <v>17</v>
      </c>
      <c r="E34" s="73">
        <v>13</v>
      </c>
      <c r="F34" s="74">
        <f t="shared" ref="F34:F36" si="0">E34/D34</f>
        <v>0.76470588235294112</v>
      </c>
      <c r="G34" s="74">
        <f t="shared" ref="G34:G36" si="1">1.96*(SQRT(((0.5^2)/E34)*((D34-E34)/(D34-1))))</f>
        <v>0.13590154807518115</v>
      </c>
    </row>
    <row r="35" spans="1:15" ht="15.75" thickBot="1">
      <c r="B35" s="493" t="s">
        <v>316</v>
      </c>
      <c r="C35" s="494"/>
      <c r="D35" s="75">
        <v>47</v>
      </c>
      <c r="E35" s="76">
        <v>41</v>
      </c>
      <c r="F35" s="77">
        <f t="shared" si="0"/>
        <v>0.87234042553191493</v>
      </c>
      <c r="G35" s="77">
        <f t="shared" si="1"/>
        <v>5.5275267970446469E-2</v>
      </c>
    </row>
    <row r="36" spans="1:15" ht="15.75" thickBot="1">
      <c r="B36" s="486" t="s">
        <v>296</v>
      </c>
      <c r="C36" s="487"/>
      <c r="D36" s="78">
        <f>SUM(D33:D35)</f>
        <v>68</v>
      </c>
      <c r="E36" s="79">
        <f>SUM(E33:E35)</f>
        <v>57</v>
      </c>
      <c r="F36" s="80">
        <f t="shared" si="0"/>
        <v>0.83823529411764708</v>
      </c>
      <c r="G36" s="81">
        <f t="shared" si="1"/>
        <v>5.2595379014600201E-2</v>
      </c>
    </row>
  </sheetData>
  <mergeCells count="7">
    <mergeCell ref="B36:C36"/>
    <mergeCell ref="B2:O2"/>
    <mergeCell ref="B7:E7"/>
    <mergeCell ref="B11:M11"/>
    <mergeCell ref="B33:C33"/>
    <mergeCell ref="B34:C34"/>
    <mergeCell ref="B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7"/>
  <sheetViews>
    <sheetView showGridLines="0" zoomScale="90" zoomScaleNormal="90" workbookViewId="0"/>
  </sheetViews>
  <sheetFormatPr defaultColWidth="9.140625" defaultRowHeight="15"/>
  <cols>
    <col min="1" max="1" width="4.7109375" style="314" customWidth="1"/>
    <col min="2" max="16384" width="9.140625" style="314"/>
  </cols>
  <sheetData>
    <row r="2" spans="2:16" s="309" customFormat="1" ht="47.25" customHeight="1">
      <c r="B2" s="495" t="s">
        <v>257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</row>
    <row r="3" spans="2:16" s="309" customFormat="1" ht="18.75" customHeight="1"/>
    <row r="4" spans="2:16" s="309" customFormat="1" ht="18.75" customHeight="1"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</row>
    <row r="5" spans="2:16" s="309" customFormat="1" ht="33.75" customHeight="1">
      <c r="B5" s="312"/>
      <c r="C5" s="313"/>
      <c r="D5" s="313"/>
      <c r="E5" s="311"/>
      <c r="F5" s="311"/>
      <c r="G5" s="311"/>
      <c r="H5" s="311"/>
      <c r="I5" s="311"/>
      <c r="J5" s="311"/>
      <c r="K5" s="311"/>
    </row>
    <row r="6" spans="2:16" ht="31.5">
      <c r="H6" s="315"/>
    </row>
    <row r="7" spans="2:16" ht="33.75">
      <c r="B7" s="496" t="s">
        <v>350</v>
      </c>
      <c r="C7" s="496"/>
    </row>
    <row r="8" spans="2:16" ht="18" customHeight="1">
      <c r="B8" s="316"/>
      <c r="C8" s="316"/>
    </row>
    <row r="9" spans="2:16" s="320" customFormat="1" ht="15.75" customHeight="1">
      <c r="B9" s="317" t="s">
        <v>390</v>
      </c>
      <c r="C9" s="318"/>
      <c r="D9" s="318"/>
      <c r="E9" s="318"/>
      <c r="F9" s="319"/>
      <c r="I9" s="320" t="s">
        <v>351</v>
      </c>
    </row>
    <row r="10" spans="2:16" ht="15.75" customHeight="1">
      <c r="B10" s="321" t="s">
        <v>391</v>
      </c>
      <c r="C10" s="322"/>
      <c r="D10" s="322"/>
      <c r="E10" s="322"/>
      <c r="F10" s="323"/>
    </row>
    <row r="11" spans="2:16" ht="15.75" customHeight="1">
      <c r="B11" s="424" t="s">
        <v>450</v>
      </c>
      <c r="C11" s="425"/>
      <c r="D11" s="425"/>
      <c r="E11" s="425"/>
      <c r="F11" s="426"/>
    </row>
    <row r="13" spans="2:16" ht="15.75" thickBot="1">
      <c r="B13" s="324" t="s">
        <v>259</v>
      </c>
      <c r="C13" s="324"/>
      <c r="D13" s="324"/>
      <c r="E13" s="324"/>
      <c r="F13" s="324"/>
      <c r="G13" s="324"/>
      <c r="H13" s="324"/>
      <c r="I13" s="324"/>
      <c r="J13" s="324"/>
    </row>
    <row r="14" spans="2:16">
      <c r="C14" s="332" t="s">
        <v>389</v>
      </c>
    </row>
    <row r="15" spans="2:16">
      <c r="C15" s="314" t="s">
        <v>352</v>
      </c>
    </row>
    <row r="16" spans="2:16">
      <c r="C16" s="314" t="s">
        <v>353</v>
      </c>
    </row>
    <row r="18" spans="2:10" ht="15.75" thickBot="1">
      <c r="B18" s="324" t="s">
        <v>260</v>
      </c>
      <c r="C18" s="324"/>
      <c r="D18" s="324"/>
      <c r="E18" s="324"/>
      <c r="F18" s="324"/>
      <c r="G18" s="324"/>
      <c r="H18" s="324"/>
      <c r="I18" s="324"/>
      <c r="J18" s="324"/>
    </row>
    <row r="19" spans="2:10">
      <c r="B19" s="325" t="s">
        <v>354</v>
      </c>
    </row>
    <row r="21" spans="2:10">
      <c r="B21" s="326" t="s">
        <v>355</v>
      </c>
      <c r="C21" s="327"/>
      <c r="D21" s="327"/>
      <c r="E21" s="327"/>
      <c r="F21" s="328"/>
    </row>
    <row r="22" spans="2:10">
      <c r="C22" s="314" t="s">
        <v>356</v>
      </c>
    </row>
    <row r="23" spans="2:10">
      <c r="C23" s="314" t="s">
        <v>357</v>
      </c>
    </row>
    <row r="25" spans="2:10">
      <c r="B25" s="329" t="s">
        <v>358</v>
      </c>
      <c r="C25" s="330"/>
      <c r="D25" s="330"/>
      <c r="E25" s="330"/>
    </row>
    <row r="26" spans="2:10">
      <c r="C26" s="314" t="s">
        <v>359</v>
      </c>
    </row>
    <row r="27" spans="2:10">
      <c r="C27" s="314" t="s">
        <v>360</v>
      </c>
    </row>
    <row r="28" spans="2:10">
      <c r="C28" s="314" t="s">
        <v>361</v>
      </c>
    </row>
    <row r="29" spans="2:10">
      <c r="C29" s="314" t="s">
        <v>362</v>
      </c>
    </row>
    <row r="30" spans="2:10">
      <c r="C30" s="314" t="s">
        <v>363</v>
      </c>
    </row>
    <row r="31" spans="2:10">
      <c r="C31" s="314" t="s">
        <v>364</v>
      </c>
    </row>
    <row r="32" spans="2:10">
      <c r="C32" s="314" t="s">
        <v>365</v>
      </c>
    </row>
    <row r="33" spans="2:10">
      <c r="C33" s="314" t="s">
        <v>366</v>
      </c>
    </row>
    <row r="34" spans="2:10">
      <c r="C34" s="314" t="s">
        <v>367</v>
      </c>
    </row>
    <row r="35" spans="2:10">
      <c r="C35" s="314" t="s">
        <v>368</v>
      </c>
    </row>
    <row r="37" spans="2:10">
      <c r="B37" s="329" t="s">
        <v>369</v>
      </c>
      <c r="C37" s="330"/>
      <c r="D37" s="330"/>
      <c r="E37" s="330"/>
    </row>
    <row r="38" spans="2:10">
      <c r="B38" s="330"/>
      <c r="C38" s="330"/>
      <c r="D38" s="330"/>
      <c r="E38" s="330"/>
    </row>
    <row r="39" spans="2:10">
      <c r="B39" s="329" t="s">
        <v>370</v>
      </c>
      <c r="C39" s="330"/>
      <c r="D39" s="330"/>
      <c r="E39" s="330"/>
      <c r="F39" s="330"/>
    </row>
    <row r="40" spans="2:10">
      <c r="B40" s="329"/>
      <c r="C40" s="330"/>
      <c r="D40" s="330"/>
      <c r="E40" s="330"/>
      <c r="F40" s="330"/>
    </row>
    <row r="41" spans="2:10">
      <c r="B41" s="329" t="s">
        <v>371</v>
      </c>
      <c r="C41" s="330"/>
      <c r="D41" s="330"/>
      <c r="E41" s="330"/>
      <c r="F41" s="330"/>
    </row>
    <row r="42" spans="2:10">
      <c r="C42" s="314" t="s">
        <v>372</v>
      </c>
    </row>
    <row r="43" spans="2:10">
      <c r="C43" s="314" t="s">
        <v>373</v>
      </c>
    </row>
    <row r="44" spans="2:10">
      <c r="C44" s="314" t="s">
        <v>374</v>
      </c>
    </row>
    <row r="45" spans="2:10">
      <c r="C45" s="314" t="s">
        <v>375</v>
      </c>
    </row>
    <row r="47" spans="2:10" ht="15.75" thickBot="1">
      <c r="B47" s="324" t="s">
        <v>376</v>
      </c>
      <c r="C47" s="324"/>
      <c r="D47" s="324"/>
      <c r="E47" s="324"/>
      <c r="F47" s="324"/>
      <c r="G47" s="324"/>
      <c r="H47" s="324"/>
      <c r="I47" s="324"/>
      <c r="J47" s="324"/>
    </row>
    <row r="48" spans="2:10">
      <c r="B48" s="325" t="s">
        <v>377</v>
      </c>
    </row>
    <row r="50" spans="2:10">
      <c r="B50" s="329" t="s">
        <v>378</v>
      </c>
      <c r="C50" s="330"/>
      <c r="D50" s="330"/>
    </row>
    <row r="51" spans="2:10">
      <c r="B51" s="329"/>
      <c r="C51" s="314" t="s">
        <v>379</v>
      </c>
      <c r="D51" s="330"/>
    </row>
    <row r="52" spans="2:10">
      <c r="B52" s="329"/>
      <c r="C52" s="314" t="s">
        <v>380</v>
      </c>
      <c r="D52" s="330"/>
    </row>
    <row r="53" spans="2:10">
      <c r="B53" s="329"/>
      <c r="C53" s="314" t="s">
        <v>381</v>
      </c>
      <c r="D53" s="330"/>
    </row>
    <row r="54" spans="2:10">
      <c r="B54" s="329"/>
      <c r="C54" s="314" t="s">
        <v>382</v>
      </c>
      <c r="D54" s="330"/>
    </row>
    <row r="55" spans="2:10">
      <c r="B55" s="330"/>
      <c r="C55" s="330"/>
      <c r="D55" s="330"/>
    </row>
    <row r="56" spans="2:10">
      <c r="B56" s="329" t="s">
        <v>383</v>
      </c>
      <c r="C56" s="330"/>
      <c r="D56" s="330"/>
    </row>
    <row r="57" spans="2:10">
      <c r="B57" s="331"/>
    </row>
    <row r="58" spans="2:10" ht="15.75" thickBot="1">
      <c r="B58" s="324" t="s">
        <v>268</v>
      </c>
      <c r="C58" s="324"/>
      <c r="D58" s="324"/>
      <c r="E58" s="324"/>
      <c r="F58" s="324"/>
      <c r="G58" s="324"/>
      <c r="H58" s="324"/>
      <c r="I58" s="324"/>
      <c r="J58" s="324"/>
    </row>
    <row r="60" spans="2:10">
      <c r="C60" s="314" t="s">
        <v>384</v>
      </c>
    </row>
    <row r="61" spans="2:10">
      <c r="C61" s="314" t="s">
        <v>385</v>
      </c>
    </row>
    <row r="62" spans="2:10">
      <c r="C62" s="314" t="s">
        <v>386</v>
      </c>
    </row>
    <row r="64" spans="2:10" ht="15.75" thickBot="1">
      <c r="B64" s="324" t="s">
        <v>269</v>
      </c>
      <c r="C64" s="324"/>
      <c r="D64" s="324"/>
      <c r="E64" s="324"/>
      <c r="F64" s="324"/>
      <c r="G64" s="324"/>
      <c r="H64" s="324"/>
      <c r="I64" s="324"/>
      <c r="J64" s="324"/>
    </row>
    <row r="66" spans="3:3">
      <c r="C66" s="314" t="s">
        <v>387</v>
      </c>
    </row>
    <row r="67" spans="3:3">
      <c r="C67" s="314" t="s">
        <v>388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82"/>
  <sheetViews>
    <sheetView showGridLines="0" zoomScaleNormal="100" workbookViewId="0"/>
  </sheetViews>
  <sheetFormatPr defaultColWidth="9.140625" defaultRowHeight="15"/>
  <cols>
    <col min="1" max="1" width="4.7109375" style="314" customWidth="1"/>
    <col min="2" max="20" width="9.140625" style="314"/>
    <col min="21" max="22" width="9.140625" style="432"/>
    <col min="23" max="24" width="9.140625" style="438"/>
    <col min="25" max="25" width="11.28515625" style="438" bestFit="1" customWidth="1"/>
    <col min="26" max="26" width="29.5703125" style="438" bestFit="1" customWidth="1"/>
    <col min="27" max="31" width="9.140625" style="438"/>
    <col min="32" max="32" width="11.28515625" style="438" bestFit="1" customWidth="1"/>
    <col min="33" max="36" width="9.140625" style="438"/>
    <col min="37" max="44" width="14.28515625" style="438" customWidth="1"/>
    <col min="45" max="48" width="9.140625" style="438"/>
    <col min="49" max="16384" width="9.140625" style="314"/>
  </cols>
  <sheetData>
    <row r="2" spans="2:49" s="309" customFormat="1" ht="47.25" customHeight="1">
      <c r="B2" s="495" t="s">
        <v>451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U2" s="427"/>
      <c r="V2" s="427"/>
      <c r="W2" s="428"/>
      <c r="X2" s="428"/>
      <c r="Y2" s="428"/>
      <c r="Z2" s="428"/>
      <c r="AA2" s="428"/>
      <c r="AB2" s="428"/>
      <c r="AC2" s="428"/>
      <c r="AD2" s="429"/>
      <c r="AE2" s="429"/>
      <c r="AF2" s="428"/>
      <c r="AG2" s="428" t="s">
        <v>452</v>
      </c>
      <c r="AH2" s="428" t="s">
        <v>453</v>
      </c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</row>
    <row r="3" spans="2:49" s="309" customFormat="1" ht="18.75" customHeight="1">
      <c r="U3" s="427"/>
      <c r="V3" s="427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30" t="s">
        <v>7</v>
      </c>
      <c r="AH3" s="431">
        <v>0.92307692307692302</v>
      </c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</row>
    <row r="4" spans="2:49" s="309" customFormat="1" ht="18.75" customHeight="1"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  <c r="U4" s="427"/>
      <c r="V4" s="427"/>
      <c r="W4" s="429"/>
      <c r="X4" s="429"/>
      <c r="Y4" s="429"/>
      <c r="Z4" s="429"/>
      <c r="AA4" s="429"/>
      <c r="AB4" s="429"/>
      <c r="AC4" s="429"/>
      <c r="AD4" s="428"/>
      <c r="AE4" s="428"/>
      <c r="AF4" s="428"/>
      <c r="AG4" s="430" t="s">
        <v>8</v>
      </c>
      <c r="AH4" s="431">
        <v>0.66666666666666674</v>
      </c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</row>
    <row r="5" spans="2:49" s="309" customFormat="1" ht="33.75" customHeight="1">
      <c r="B5" s="312"/>
      <c r="C5" s="313"/>
      <c r="D5" s="313"/>
      <c r="E5" s="311"/>
      <c r="F5" s="311"/>
      <c r="G5" s="311"/>
      <c r="H5" s="311"/>
      <c r="I5" s="311"/>
      <c r="J5" s="311"/>
      <c r="K5" s="311"/>
      <c r="U5" s="427"/>
      <c r="V5" s="427"/>
      <c r="W5" s="429"/>
      <c r="X5" s="429"/>
      <c r="Y5" s="429"/>
      <c r="Z5" s="429"/>
      <c r="AA5" s="429"/>
      <c r="AB5" s="429"/>
      <c r="AC5" s="429"/>
      <c r="AD5" s="428"/>
      <c r="AE5" s="428"/>
      <c r="AF5" s="428"/>
      <c r="AG5" s="430" t="s">
        <v>9</v>
      </c>
      <c r="AH5" s="431">
        <v>0.92682926829268297</v>
      </c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</row>
    <row r="6" spans="2:49"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</row>
    <row r="7" spans="2:49" ht="33.75">
      <c r="B7" s="433" t="s">
        <v>454</v>
      </c>
      <c r="C7" s="433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</row>
    <row r="8" spans="2:49" ht="17.100000000000001" customHeight="1">
      <c r="W8" s="429"/>
      <c r="X8" s="429"/>
      <c r="Y8" s="429"/>
      <c r="Z8" s="429"/>
      <c r="AA8" s="429"/>
      <c r="AB8" s="429"/>
      <c r="AC8" s="429"/>
      <c r="AD8" s="429" t="s">
        <v>455</v>
      </c>
      <c r="AE8" s="429"/>
      <c r="AF8" s="429" t="s">
        <v>66</v>
      </c>
      <c r="AG8" s="429"/>
      <c r="AH8" s="429"/>
      <c r="AI8" s="429"/>
      <c r="AJ8" s="429"/>
      <c r="AK8" s="429"/>
      <c r="AL8" s="429"/>
      <c r="AM8" s="429"/>
      <c r="AN8" s="429"/>
      <c r="AO8" s="429"/>
      <c r="AP8" s="434"/>
      <c r="AQ8" s="429"/>
      <c r="AR8" s="429"/>
      <c r="AS8" s="429"/>
      <c r="AT8" s="429"/>
      <c r="AU8" s="429"/>
      <c r="AV8" s="429"/>
      <c r="AW8" s="429"/>
    </row>
    <row r="9" spans="2:49" ht="17.100000000000001" customHeight="1"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34"/>
      <c r="AQ9" s="429"/>
      <c r="AR9" s="429"/>
      <c r="AS9" s="429"/>
      <c r="AT9" s="429"/>
      <c r="AU9" s="429"/>
      <c r="AV9" s="429"/>
      <c r="AW9" s="429"/>
    </row>
    <row r="10" spans="2:49" ht="17.100000000000001" customHeight="1">
      <c r="W10" s="429"/>
      <c r="X10" s="429"/>
      <c r="Y10" s="429"/>
      <c r="Z10" s="429"/>
      <c r="AA10" s="429"/>
      <c r="AB10" s="429"/>
      <c r="AC10" s="429"/>
      <c r="AD10" s="429"/>
      <c r="AE10" s="429"/>
      <c r="AF10" s="429" t="s">
        <v>67</v>
      </c>
      <c r="AG10" s="429" t="s">
        <v>307</v>
      </c>
      <c r="AH10" s="429" t="s">
        <v>69</v>
      </c>
      <c r="AI10" s="429" t="s">
        <v>70</v>
      </c>
      <c r="AJ10" s="429" t="s">
        <v>71</v>
      </c>
      <c r="AK10" s="429"/>
      <c r="AL10" s="429"/>
      <c r="AM10" s="429"/>
      <c r="AN10" s="429"/>
      <c r="AO10" s="429"/>
      <c r="AP10" s="434"/>
      <c r="AQ10" s="429"/>
      <c r="AR10" s="429"/>
      <c r="AS10" s="429"/>
      <c r="AT10" s="429"/>
      <c r="AU10" s="429"/>
      <c r="AV10" s="429"/>
      <c r="AW10" s="429"/>
    </row>
    <row r="11" spans="2:49" ht="17.100000000000001" customHeight="1">
      <c r="W11" s="429"/>
      <c r="X11" s="429"/>
      <c r="Y11" s="429" t="s">
        <v>401</v>
      </c>
      <c r="Z11" s="429" t="s">
        <v>456</v>
      </c>
      <c r="AA11" s="429" t="s">
        <v>399</v>
      </c>
      <c r="AB11" s="429"/>
      <c r="AC11" s="429"/>
      <c r="AD11" s="498" t="s">
        <v>6</v>
      </c>
      <c r="AE11" s="435" t="s">
        <v>7</v>
      </c>
      <c r="AF11" s="436">
        <v>0.69230769230769229</v>
      </c>
      <c r="AG11" s="436">
        <v>0</v>
      </c>
      <c r="AH11" s="436">
        <v>0.30769230769230771</v>
      </c>
      <c r="AI11" s="436">
        <v>0</v>
      </c>
      <c r="AJ11" s="436">
        <v>0</v>
      </c>
      <c r="AK11" s="429"/>
      <c r="AL11" s="437"/>
      <c r="AM11" s="429"/>
      <c r="AN11" s="437"/>
      <c r="AO11" s="429"/>
      <c r="AP11" s="434"/>
      <c r="AQ11" s="429"/>
      <c r="AR11" s="429"/>
      <c r="AS11" s="429"/>
      <c r="AT11" s="429"/>
      <c r="AU11" s="429"/>
      <c r="AV11" s="429"/>
      <c r="AW11" s="429"/>
    </row>
    <row r="12" spans="2:49" ht="17.100000000000001" customHeight="1">
      <c r="W12" s="429"/>
      <c r="X12" s="430" t="s">
        <v>7</v>
      </c>
      <c r="Y12" s="431">
        <v>0.92307692307692302</v>
      </c>
      <c r="Z12" s="431">
        <v>7.6923076923076927E-2</v>
      </c>
      <c r="AA12" s="431">
        <v>0</v>
      </c>
      <c r="AB12" s="429"/>
      <c r="AC12" s="429"/>
      <c r="AD12" s="498"/>
      <c r="AE12" s="435" t="s">
        <v>8</v>
      </c>
      <c r="AF12" s="436">
        <v>0.66666666666666674</v>
      </c>
      <c r="AG12" s="436">
        <v>0</v>
      </c>
      <c r="AH12" s="436">
        <v>0.33333333333333337</v>
      </c>
      <c r="AI12" s="436">
        <v>0</v>
      </c>
      <c r="AJ12" s="436">
        <v>0</v>
      </c>
      <c r="AK12" s="429"/>
      <c r="AL12" s="437"/>
      <c r="AM12" s="429"/>
      <c r="AN12" s="437"/>
      <c r="AO12" s="429"/>
      <c r="AP12" s="434"/>
      <c r="AQ12" s="429"/>
      <c r="AR12" s="429"/>
      <c r="AS12" s="429"/>
      <c r="AT12" s="429"/>
      <c r="AU12" s="429"/>
      <c r="AV12" s="429"/>
      <c r="AW12" s="429"/>
    </row>
    <row r="13" spans="2:49" ht="17.100000000000001" customHeight="1">
      <c r="W13" s="429"/>
      <c r="X13" s="430" t="s">
        <v>8</v>
      </c>
      <c r="Y13" s="431">
        <v>0.66666666666666674</v>
      </c>
      <c r="Z13" s="431">
        <v>0.33333333333333337</v>
      </c>
      <c r="AA13" s="431">
        <v>0</v>
      </c>
      <c r="AB13" s="429"/>
      <c r="AC13" s="429"/>
      <c r="AD13" s="498"/>
      <c r="AE13" s="435" t="s">
        <v>9</v>
      </c>
      <c r="AF13" s="436">
        <v>0.4</v>
      </c>
      <c r="AG13" s="436">
        <v>0.1</v>
      </c>
      <c r="AH13" s="436">
        <v>0.3</v>
      </c>
      <c r="AI13" s="436">
        <v>0.2</v>
      </c>
      <c r="AJ13" s="436">
        <v>0</v>
      </c>
      <c r="AK13" s="429"/>
      <c r="AL13" s="437"/>
      <c r="AM13" s="429"/>
      <c r="AN13" s="437"/>
      <c r="AO13" s="429"/>
      <c r="AP13" s="434"/>
      <c r="AQ13" s="429"/>
      <c r="AR13" s="429"/>
      <c r="AS13" s="429"/>
      <c r="AT13" s="429"/>
      <c r="AU13" s="429"/>
      <c r="AV13" s="429"/>
      <c r="AW13" s="429"/>
    </row>
    <row r="14" spans="2:49" ht="17.100000000000001" customHeight="1">
      <c r="W14" s="429"/>
      <c r="X14" s="430" t="s">
        <v>9</v>
      </c>
      <c r="Y14" s="431">
        <v>0.92682926829268297</v>
      </c>
      <c r="Z14" s="431">
        <v>4.878048780487805E-2</v>
      </c>
      <c r="AA14" s="431">
        <v>2.4390243902439025E-2</v>
      </c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</row>
    <row r="15" spans="2:49" ht="17.100000000000001" customHeight="1">
      <c r="W15" s="429"/>
      <c r="X15" s="430" t="s">
        <v>10</v>
      </c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</row>
    <row r="16" spans="2:49" ht="17.100000000000001" customHeight="1"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</row>
    <row r="17" spans="23:43" ht="17.100000000000001" customHeight="1"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</row>
    <row r="18" spans="23:43" ht="17.100000000000001" customHeight="1"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</row>
    <row r="19" spans="23:43" ht="17.100000000000001" customHeight="1">
      <c r="W19" s="429"/>
      <c r="X19" s="439"/>
      <c r="Y19" s="439"/>
      <c r="Z19" s="439"/>
      <c r="AA19" s="439" t="s">
        <v>457</v>
      </c>
      <c r="AB19" s="439"/>
      <c r="AC19" s="439"/>
      <c r="AD19" s="439"/>
      <c r="AE19" s="439"/>
      <c r="AF19" s="429"/>
      <c r="AG19" s="429"/>
      <c r="AH19" s="429"/>
      <c r="AI19" s="429"/>
      <c r="AJ19" s="429"/>
    </row>
    <row r="20" spans="23:43" ht="17.100000000000001" customHeight="1">
      <c r="W20" s="429"/>
      <c r="X20" s="439"/>
      <c r="Y20" s="439"/>
      <c r="Z20" s="439"/>
      <c r="AA20" s="439"/>
      <c r="AB20" s="439"/>
      <c r="AC20" s="439" t="s">
        <v>458</v>
      </c>
      <c r="AD20" s="439"/>
      <c r="AE20" s="439"/>
      <c r="AF20" s="429"/>
      <c r="AG20" s="429"/>
      <c r="AH20" s="429"/>
      <c r="AI20" s="429"/>
      <c r="AJ20" s="429"/>
    </row>
    <row r="21" spans="23:43" ht="17.100000000000001" customHeight="1">
      <c r="W21" s="429"/>
      <c r="X21" s="439"/>
      <c r="Y21" s="439"/>
      <c r="Z21" s="439"/>
      <c r="AA21" s="439"/>
      <c r="AB21" s="439" t="s">
        <v>459</v>
      </c>
      <c r="AC21" s="439" t="s">
        <v>460</v>
      </c>
      <c r="AD21" s="439" t="s">
        <v>26</v>
      </c>
      <c r="AE21" s="439" t="s">
        <v>305</v>
      </c>
      <c r="AF21" s="429"/>
      <c r="AG21" s="429"/>
      <c r="AH21" s="429"/>
      <c r="AI21" s="429"/>
      <c r="AJ21" s="429"/>
    </row>
    <row r="22" spans="23:43" ht="17.100000000000001" customHeight="1">
      <c r="W22" s="429"/>
      <c r="X22" s="439"/>
      <c r="Y22" s="439"/>
      <c r="Z22" s="439"/>
      <c r="AA22" s="439"/>
      <c r="AB22" s="439" t="s">
        <v>461</v>
      </c>
      <c r="AC22" s="439" t="s">
        <v>461</v>
      </c>
      <c r="AD22" s="439" t="s">
        <v>461</v>
      </c>
      <c r="AE22" s="439" t="s">
        <v>461</v>
      </c>
      <c r="AF22" s="429"/>
      <c r="AG22" s="429"/>
      <c r="AH22" s="429"/>
      <c r="AI22" s="429"/>
      <c r="AJ22" s="429"/>
    </row>
    <row r="23" spans="23:43" ht="17.100000000000001" customHeight="1">
      <c r="W23" s="429"/>
      <c r="X23" s="439"/>
      <c r="Y23" s="439" t="s">
        <v>7</v>
      </c>
      <c r="Z23" s="439" t="s">
        <v>61</v>
      </c>
      <c r="AA23" s="439" t="s">
        <v>62</v>
      </c>
      <c r="AB23" s="440">
        <v>0</v>
      </c>
      <c r="AC23" s="440">
        <v>0</v>
      </c>
      <c r="AD23" s="440">
        <v>0</v>
      </c>
      <c r="AE23" s="440">
        <v>0.69199999999999995</v>
      </c>
      <c r="AF23" s="429"/>
      <c r="AG23" s="429"/>
      <c r="AH23" s="429"/>
      <c r="AI23" s="429"/>
      <c r="AJ23" s="429"/>
    </row>
    <row r="24" spans="23:43" ht="17.100000000000001" customHeight="1">
      <c r="W24" s="429"/>
      <c r="X24" s="441"/>
      <c r="Y24" s="441"/>
      <c r="Z24" s="441"/>
      <c r="AA24" s="441" t="s">
        <v>63</v>
      </c>
      <c r="AB24" s="442">
        <v>0.308</v>
      </c>
      <c r="AC24" s="442">
        <v>0</v>
      </c>
      <c r="AD24" s="442">
        <v>0</v>
      </c>
      <c r="AE24" s="442">
        <v>0</v>
      </c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</row>
    <row r="25" spans="23:43" ht="17.100000000000001" customHeight="1">
      <c r="W25" s="429"/>
      <c r="X25" s="441"/>
      <c r="Y25" s="441"/>
      <c r="Z25" s="441"/>
      <c r="AA25" s="441" t="s">
        <v>64</v>
      </c>
      <c r="AB25" s="442">
        <v>0</v>
      </c>
      <c r="AC25" s="442">
        <v>0</v>
      </c>
      <c r="AD25" s="442">
        <v>0</v>
      </c>
      <c r="AE25" s="442">
        <v>0</v>
      </c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</row>
    <row r="26" spans="23:43" ht="17.100000000000001" customHeight="1">
      <c r="W26" s="429"/>
      <c r="X26" s="441"/>
      <c r="Y26" s="441" t="s">
        <v>8</v>
      </c>
      <c r="Z26" s="441" t="s">
        <v>61</v>
      </c>
      <c r="AA26" s="441" t="s">
        <v>62</v>
      </c>
      <c r="AB26" s="442">
        <v>0</v>
      </c>
      <c r="AC26" s="442">
        <v>0</v>
      </c>
      <c r="AD26" s="442">
        <v>0</v>
      </c>
      <c r="AE26" s="442">
        <v>0.66700000000000004</v>
      </c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</row>
    <row r="27" spans="23:43" ht="17.100000000000001" customHeight="1">
      <c r="W27" s="429"/>
      <c r="X27" s="441"/>
      <c r="Y27" s="441"/>
      <c r="Z27" s="441"/>
      <c r="AA27" s="441" t="s">
        <v>63</v>
      </c>
      <c r="AB27" s="442">
        <v>0.33300000000000002</v>
      </c>
      <c r="AC27" s="442">
        <v>0</v>
      </c>
      <c r="AD27" s="442">
        <v>0</v>
      </c>
      <c r="AE27" s="442">
        <v>0</v>
      </c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</row>
    <row r="28" spans="23:43" ht="17.100000000000001" customHeight="1">
      <c r="W28" s="429"/>
      <c r="X28" s="441"/>
      <c r="Y28" s="441"/>
      <c r="Z28" s="441"/>
      <c r="AA28" s="441" t="s">
        <v>64</v>
      </c>
      <c r="AB28" s="442">
        <v>0</v>
      </c>
      <c r="AC28" s="442">
        <v>0</v>
      </c>
      <c r="AD28" s="442">
        <v>0</v>
      </c>
      <c r="AE28" s="442">
        <v>0</v>
      </c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</row>
    <row r="29" spans="23:43" ht="17.100000000000001" customHeight="1">
      <c r="W29" s="429"/>
      <c r="X29" s="441"/>
      <c r="Y29" s="441" t="s">
        <v>9</v>
      </c>
      <c r="Z29" s="441" t="s">
        <v>61</v>
      </c>
      <c r="AA29" s="441" t="s">
        <v>62</v>
      </c>
      <c r="AB29" s="442">
        <v>0</v>
      </c>
      <c r="AC29" s="442">
        <v>0</v>
      </c>
      <c r="AD29" s="442">
        <v>2.5000000000000001E-2</v>
      </c>
      <c r="AE29" s="442">
        <v>0.67500000000000004</v>
      </c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</row>
    <row r="30" spans="23:43" ht="17.100000000000001" customHeight="1">
      <c r="W30" s="429"/>
      <c r="X30" s="441"/>
      <c r="Y30" s="441"/>
      <c r="Z30" s="441"/>
      <c r="AA30" s="441" t="s">
        <v>63</v>
      </c>
      <c r="AB30" s="442">
        <v>0.25</v>
      </c>
      <c r="AC30" s="442">
        <v>0</v>
      </c>
      <c r="AD30" s="442">
        <v>0</v>
      </c>
      <c r="AE30" s="442">
        <v>0</v>
      </c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</row>
    <row r="31" spans="23:43" ht="17.100000000000001" customHeight="1">
      <c r="W31" s="429"/>
      <c r="X31" s="441"/>
      <c r="Y31" s="441"/>
      <c r="Z31" s="441"/>
      <c r="AA31" s="441" t="s">
        <v>64</v>
      </c>
      <c r="AB31" s="442">
        <v>0.05</v>
      </c>
      <c r="AC31" s="442">
        <v>0</v>
      </c>
      <c r="AD31" s="442">
        <v>0</v>
      </c>
      <c r="AE31" s="442">
        <v>0</v>
      </c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</row>
    <row r="32" spans="23:43" ht="17.100000000000001" customHeight="1">
      <c r="W32" s="429"/>
      <c r="X32" s="441"/>
      <c r="Y32" s="441" t="s">
        <v>10</v>
      </c>
      <c r="Z32" s="441" t="s">
        <v>61</v>
      </c>
      <c r="AA32" s="441" t="s">
        <v>62</v>
      </c>
      <c r="AB32" s="442">
        <v>0</v>
      </c>
      <c r="AC32" s="442">
        <v>0</v>
      </c>
      <c r="AD32" s="442">
        <v>1.7999999999999999E-2</v>
      </c>
      <c r="AE32" s="442">
        <v>0.67900000000000005</v>
      </c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</row>
    <row r="33" spans="23:49" ht="17.100000000000001" customHeight="1">
      <c r="W33" s="429"/>
      <c r="X33" s="441"/>
      <c r="Y33" s="441"/>
      <c r="Z33" s="441"/>
      <c r="AA33" s="441" t="s">
        <v>63</v>
      </c>
      <c r="AB33" s="442">
        <v>0.26800000000000002</v>
      </c>
      <c r="AC33" s="442">
        <v>0</v>
      </c>
      <c r="AD33" s="442">
        <v>0</v>
      </c>
      <c r="AE33" s="442">
        <v>0</v>
      </c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</row>
    <row r="34" spans="23:49" ht="17.100000000000001" customHeight="1">
      <c r="W34" s="429"/>
      <c r="X34" s="441"/>
      <c r="Y34" s="441"/>
      <c r="Z34" s="441"/>
      <c r="AA34" s="441" t="s">
        <v>64</v>
      </c>
      <c r="AB34" s="442">
        <v>3.5999999999999997E-2</v>
      </c>
      <c r="AC34" s="442">
        <v>0</v>
      </c>
      <c r="AD34" s="442">
        <v>0</v>
      </c>
      <c r="AE34" s="442">
        <v>0</v>
      </c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</row>
    <row r="35" spans="23:49" ht="17.100000000000001" customHeight="1">
      <c r="W35" s="429"/>
      <c r="X35" s="441"/>
      <c r="Y35" s="441"/>
      <c r="Z35" s="441"/>
      <c r="AA35" s="441"/>
      <c r="AB35" s="441"/>
      <c r="AC35" s="441"/>
      <c r="AD35" s="441"/>
      <c r="AE35" s="441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</row>
    <row r="36" spans="23:49" ht="17.100000000000001" customHeight="1"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34"/>
    </row>
    <row r="37" spans="23:49" ht="17.100000000000001" customHeight="1">
      <c r="W37" s="429"/>
      <c r="X37" s="429"/>
      <c r="Y37" s="497" t="s">
        <v>462</v>
      </c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34"/>
      <c r="AR37" s="429"/>
      <c r="AS37" s="429"/>
      <c r="AT37" s="429"/>
      <c r="AU37" s="429"/>
      <c r="AV37" s="429"/>
      <c r="AW37" s="434"/>
    </row>
    <row r="38" spans="23:49" ht="17.100000000000001" customHeight="1">
      <c r="W38" s="429"/>
      <c r="X38" s="429"/>
      <c r="Y38" s="429" t="s">
        <v>455</v>
      </c>
      <c r="Z38" s="429"/>
      <c r="AA38" s="499" t="s">
        <v>160</v>
      </c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34"/>
      <c r="AR38" s="429"/>
      <c r="AS38" s="429"/>
      <c r="AT38" s="429"/>
      <c r="AU38" s="429"/>
      <c r="AV38" s="429"/>
      <c r="AW38" s="434"/>
    </row>
    <row r="39" spans="23:49" ht="17.100000000000001" customHeight="1">
      <c r="W39" s="429"/>
      <c r="X39" s="429"/>
      <c r="Y39" s="429"/>
      <c r="Z39" s="429"/>
      <c r="AA39" s="429" t="s">
        <v>463</v>
      </c>
      <c r="AB39" s="429" t="s">
        <v>218</v>
      </c>
      <c r="AC39" s="429" t="s">
        <v>223</v>
      </c>
      <c r="AD39" s="429" t="s">
        <v>464</v>
      </c>
      <c r="AE39" s="429" t="s">
        <v>221</v>
      </c>
      <c r="AF39" s="429" t="s">
        <v>222</v>
      </c>
      <c r="AG39" s="429" t="s">
        <v>465</v>
      </c>
      <c r="AH39" s="429"/>
      <c r="AI39" s="444" t="s">
        <v>466</v>
      </c>
      <c r="AJ39" s="429"/>
      <c r="AK39" s="429"/>
      <c r="AL39" s="429"/>
      <c r="AM39" s="429"/>
      <c r="AN39" s="429"/>
      <c r="AO39" s="499" t="s">
        <v>10</v>
      </c>
      <c r="AP39" s="499"/>
      <c r="AQ39" s="434"/>
      <c r="AR39" s="429"/>
      <c r="AS39" s="429"/>
      <c r="AT39" s="429"/>
      <c r="AU39" s="429"/>
      <c r="AV39" s="429"/>
      <c r="AW39" s="434"/>
    </row>
    <row r="40" spans="23:49" ht="17.100000000000001" customHeight="1">
      <c r="W40" s="429"/>
      <c r="X40" s="429"/>
      <c r="Y40" s="429"/>
      <c r="Z40" s="429"/>
      <c r="AA40" s="445"/>
      <c r="AB40" s="445"/>
      <c r="AC40" s="445"/>
      <c r="AD40" s="445"/>
      <c r="AE40" s="445"/>
      <c r="AF40" s="445"/>
      <c r="AG40" s="445"/>
      <c r="AH40" s="429"/>
      <c r="AI40" s="429"/>
      <c r="AJ40" s="429"/>
      <c r="AK40" s="429"/>
      <c r="AL40" s="429"/>
      <c r="AM40" s="429"/>
      <c r="AN40" s="429"/>
      <c r="AO40" s="445" t="s">
        <v>467</v>
      </c>
      <c r="AP40" s="445" t="s">
        <v>468</v>
      </c>
      <c r="AQ40" s="434"/>
      <c r="AR40" s="429"/>
      <c r="AS40" s="429"/>
      <c r="AT40" s="429"/>
      <c r="AU40" s="429"/>
      <c r="AV40" s="429"/>
      <c r="AW40" s="434"/>
    </row>
    <row r="41" spans="23:49" ht="17.100000000000001" customHeight="1">
      <c r="W41" s="429"/>
      <c r="X41" s="429"/>
      <c r="Y41" s="498" t="s">
        <v>6</v>
      </c>
      <c r="Z41" s="435" t="s">
        <v>7</v>
      </c>
      <c r="AA41" s="436">
        <v>0</v>
      </c>
      <c r="AB41" s="436">
        <v>0</v>
      </c>
      <c r="AC41" s="436">
        <v>8.3333333333333343E-2</v>
      </c>
      <c r="AD41" s="436">
        <v>8.3333333333333343E-2</v>
      </c>
      <c r="AE41" s="436">
        <v>0.25</v>
      </c>
      <c r="AF41" s="436">
        <v>0.58333333333333337</v>
      </c>
      <c r="AG41" s="436">
        <v>0</v>
      </c>
      <c r="AH41" s="429"/>
      <c r="AI41" s="446">
        <v>5.33</v>
      </c>
      <c r="AJ41" s="429"/>
      <c r="AK41" s="429"/>
      <c r="AL41" s="429"/>
      <c r="AM41" s="429"/>
      <c r="AN41" s="429"/>
      <c r="AO41" s="437">
        <v>12</v>
      </c>
      <c r="AP41" s="436">
        <v>1</v>
      </c>
      <c r="AQ41" s="434"/>
      <c r="AR41" s="429"/>
      <c r="AS41" s="429"/>
      <c r="AT41" s="429"/>
      <c r="AU41" s="429"/>
      <c r="AV41" s="429"/>
      <c r="AW41" s="434"/>
    </row>
    <row r="42" spans="23:49" ht="17.100000000000001" customHeight="1">
      <c r="W42" s="429"/>
      <c r="X42" s="429"/>
      <c r="Y42" s="498"/>
      <c r="Z42" s="435" t="s">
        <v>8</v>
      </c>
      <c r="AA42" s="436">
        <v>0</v>
      </c>
      <c r="AB42" s="436">
        <v>0</v>
      </c>
      <c r="AC42" s="436">
        <v>0</v>
      </c>
      <c r="AD42" s="436">
        <v>0</v>
      </c>
      <c r="AE42" s="436">
        <v>1</v>
      </c>
      <c r="AF42" s="436">
        <v>0</v>
      </c>
      <c r="AG42" s="436">
        <v>0</v>
      </c>
      <c r="AH42" s="429"/>
      <c r="AI42" s="446">
        <v>5</v>
      </c>
      <c r="AJ42" s="429"/>
      <c r="AK42" s="429"/>
      <c r="AL42" s="429"/>
      <c r="AM42" s="429"/>
      <c r="AN42" s="429"/>
      <c r="AO42" s="437">
        <v>3</v>
      </c>
      <c r="AP42" s="436">
        <v>1</v>
      </c>
      <c r="AQ42" s="434"/>
      <c r="AR42" s="429"/>
      <c r="AS42" s="429"/>
      <c r="AT42" s="429"/>
      <c r="AU42" s="429"/>
      <c r="AV42" s="429"/>
      <c r="AW42" s="434"/>
    </row>
    <row r="43" spans="23:49" ht="17.100000000000001" customHeight="1">
      <c r="W43" s="429"/>
      <c r="X43" s="429"/>
      <c r="Y43" s="498"/>
      <c r="Z43" s="435" t="s">
        <v>9</v>
      </c>
      <c r="AA43" s="436">
        <v>0</v>
      </c>
      <c r="AB43" s="436">
        <v>3.3333333333333333E-2</v>
      </c>
      <c r="AC43" s="436">
        <v>0</v>
      </c>
      <c r="AD43" s="436">
        <v>6.6666666666666666E-2</v>
      </c>
      <c r="AE43" s="436">
        <v>0.26666666666666666</v>
      </c>
      <c r="AF43" s="436">
        <v>0.36666666666666664</v>
      </c>
      <c r="AG43" s="436">
        <v>0.26666666666666666</v>
      </c>
      <c r="AH43" s="429"/>
      <c r="AI43" s="446">
        <v>5.73</v>
      </c>
      <c r="AJ43" s="429"/>
      <c r="AK43" s="429"/>
      <c r="AL43" s="429"/>
      <c r="AM43" s="429"/>
      <c r="AN43" s="429"/>
      <c r="AO43" s="437">
        <v>30</v>
      </c>
      <c r="AP43" s="436">
        <v>1</v>
      </c>
      <c r="AQ43" s="434"/>
      <c r="AR43" s="429"/>
      <c r="AS43" s="429"/>
      <c r="AT43" s="429"/>
      <c r="AU43" s="429"/>
      <c r="AV43" s="429"/>
      <c r="AW43" s="434"/>
    </row>
    <row r="44" spans="23:49" ht="17.100000000000001" customHeight="1">
      <c r="W44" s="429"/>
      <c r="X44" s="429"/>
      <c r="Y44" s="498"/>
      <c r="Z44" s="435"/>
      <c r="AA44" s="436"/>
      <c r="AB44" s="436"/>
      <c r="AC44" s="436"/>
      <c r="AD44" s="436"/>
      <c r="AE44" s="436"/>
      <c r="AF44" s="436"/>
      <c r="AG44" s="436"/>
      <c r="AH44" s="429"/>
      <c r="AI44" s="429"/>
      <c r="AJ44" s="429"/>
      <c r="AK44" s="429"/>
      <c r="AL44" s="429"/>
      <c r="AM44" s="429"/>
      <c r="AN44" s="429"/>
      <c r="AO44" s="437">
        <v>45</v>
      </c>
      <c r="AP44" s="436">
        <v>1</v>
      </c>
      <c r="AQ44" s="434"/>
      <c r="AR44" s="429"/>
      <c r="AS44" s="429"/>
      <c r="AT44" s="429"/>
      <c r="AU44" s="429"/>
      <c r="AV44" s="429"/>
      <c r="AW44" s="429"/>
    </row>
    <row r="45" spans="23:49" ht="17.100000000000001" customHeight="1"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</row>
    <row r="46" spans="23:49" ht="17.100000000000001" customHeight="1"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</row>
    <row r="47" spans="23:49" ht="17.100000000000001" customHeight="1">
      <c r="W47" s="429"/>
      <c r="X47" s="429"/>
      <c r="Y47" s="429"/>
      <c r="Z47" s="497" t="s">
        <v>469</v>
      </c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34"/>
      <c r="AO47" s="429"/>
      <c r="AP47" s="429"/>
      <c r="AQ47" s="429"/>
      <c r="AR47" s="429"/>
      <c r="AS47" s="429"/>
      <c r="AT47" s="429"/>
      <c r="AU47" s="429"/>
      <c r="AV47" s="429"/>
      <c r="AW47" s="429"/>
    </row>
    <row r="48" spans="23:49" ht="17.100000000000001" customHeight="1">
      <c r="W48" s="429"/>
      <c r="X48" s="429"/>
      <c r="Y48" s="429"/>
      <c r="Z48" s="429"/>
      <c r="AA48" s="429"/>
      <c r="AB48" s="429" t="s">
        <v>326</v>
      </c>
      <c r="AC48" s="429" t="s">
        <v>327</v>
      </c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34"/>
      <c r="AO48" s="429"/>
      <c r="AP48" s="429"/>
      <c r="AQ48" s="429"/>
      <c r="AR48" s="429"/>
      <c r="AS48" s="429"/>
      <c r="AT48" s="429"/>
      <c r="AU48" s="429"/>
      <c r="AV48" s="429"/>
      <c r="AW48" s="429"/>
    </row>
    <row r="49" spans="23:49" ht="17.100000000000001" customHeight="1"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34"/>
      <c r="AO49" s="429"/>
      <c r="AP49" s="429"/>
      <c r="AQ49" s="429"/>
      <c r="AR49" s="429"/>
      <c r="AS49" s="429"/>
      <c r="AT49" s="429"/>
      <c r="AU49" s="429"/>
      <c r="AV49" s="429"/>
      <c r="AW49" s="429"/>
    </row>
    <row r="50" spans="23:49" ht="17.100000000000001" customHeight="1">
      <c r="W50" s="429"/>
      <c r="X50" s="429"/>
      <c r="Y50" s="429"/>
      <c r="Z50" s="429"/>
      <c r="AA50" s="429"/>
      <c r="AB50" s="445"/>
      <c r="AC50" s="445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34"/>
      <c r="AO50" s="429"/>
      <c r="AP50" s="429"/>
      <c r="AQ50" s="429"/>
      <c r="AR50" s="429"/>
      <c r="AS50" s="429"/>
      <c r="AT50" s="429"/>
      <c r="AU50" s="429"/>
      <c r="AV50" s="429"/>
      <c r="AW50" s="429"/>
    </row>
    <row r="51" spans="23:49" ht="17.100000000000001" customHeight="1">
      <c r="W51" s="429"/>
      <c r="X51" s="429"/>
      <c r="Y51" s="429"/>
      <c r="Z51" s="498" t="s">
        <v>6</v>
      </c>
      <c r="AA51" s="435" t="s">
        <v>7</v>
      </c>
      <c r="AB51" s="436">
        <v>0.84615384615384615</v>
      </c>
      <c r="AC51" s="436">
        <v>0.92307692307692302</v>
      </c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34"/>
      <c r="AO51" s="429"/>
      <c r="AP51" s="429"/>
      <c r="AQ51" s="429"/>
      <c r="AR51" s="429"/>
      <c r="AS51" s="429"/>
      <c r="AT51" s="429"/>
      <c r="AU51" s="429"/>
      <c r="AV51" s="429"/>
      <c r="AW51" s="429"/>
    </row>
    <row r="52" spans="23:49" ht="17.100000000000001" customHeight="1">
      <c r="W52" s="429"/>
      <c r="X52" s="429"/>
      <c r="Y52" s="429"/>
      <c r="Z52" s="498"/>
      <c r="AA52" s="435" t="s">
        <v>8</v>
      </c>
      <c r="AB52" s="436">
        <v>1</v>
      </c>
      <c r="AC52" s="436">
        <v>1</v>
      </c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34"/>
      <c r="AO52" s="429"/>
      <c r="AP52" s="429"/>
      <c r="AQ52" s="429"/>
      <c r="AR52" s="429"/>
      <c r="AS52" s="429"/>
      <c r="AT52" s="429"/>
      <c r="AU52" s="429"/>
      <c r="AV52" s="429"/>
      <c r="AW52" s="429"/>
    </row>
    <row r="53" spans="23:49" ht="17.100000000000001" customHeight="1">
      <c r="W53" s="429"/>
      <c r="X53" s="429"/>
      <c r="Y53" s="429"/>
      <c r="Z53" s="498"/>
      <c r="AA53" s="435" t="s">
        <v>9</v>
      </c>
      <c r="AB53" s="436">
        <v>0.82499999999999996</v>
      </c>
      <c r="AC53" s="436">
        <v>0.97560975609756095</v>
      </c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34"/>
      <c r="AO53" s="429"/>
      <c r="AP53" s="429"/>
      <c r="AQ53" s="429"/>
      <c r="AR53" s="429"/>
      <c r="AS53" s="429"/>
      <c r="AT53" s="429"/>
      <c r="AU53" s="429"/>
      <c r="AV53" s="429"/>
      <c r="AW53" s="429"/>
    </row>
    <row r="54" spans="23:49" ht="17.100000000000001" customHeight="1">
      <c r="W54" s="429"/>
      <c r="X54" s="429"/>
      <c r="Y54" s="429"/>
      <c r="Z54" s="498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34"/>
      <c r="AO54" s="429"/>
      <c r="AP54" s="429"/>
      <c r="AQ54" s="429"/>
      <c r="AR54" s="429"/>
      <c r="AS54" s="429"/>
      <c r="AT54" s="429"/>
      <c r="AU54" s="429"/>
      <c r="AV54" s="429"/>
      <c r="AW54" s="429"/>
    </row>
    <row r="55" spans="23:49" ht="17.100000000000001" customHeight="1"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  <c r="AW55" s="429"/>
    </row>
    <row r="56" spans="23:49" ht="17.100000000000001" customHeight="1"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/>
      <c r="AV56" s="429"/>
      <c r="AW56" s="429"/>
    </row>
    <row r="57" spans="23:49" ht="17.100000000000001" customHeight="1">
      <c r="W57" s="429"/>
      <c r="X57" s="429"/>
      <c r="Y57" s="429"/>
      <c r="Z57" s="429" t="s">
        <v>455</v>
      </c>
      <c r="AA57" s="429"/>
      <c r="AB57" s="429" t="s">
        <v>91</v>
      </c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29"/>
      <c r="AN57" s="429"/>
      <c r="AO57" s="429"/>
      <c r="AP57" s="429"/>
      <c r="AQ57" s="429"/>
      <c r="AR57" s="434"/>
      <c r="AS57" s="429"/>
      <c r="AT57" s="429"/>
      <c r="AU57" s="429"/>
      <c r="AV57" s="429"/>
      <c r="AW57" s="429"/>
    </row>
    <row r="58" spans="23:49" ht="17.100000000000001" customHeight="1"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 t="s">
        <v>98</v>
      </c>
      <c r="AO58" s="429"/>
      <c r="AP58" s="429" t="s">
        <v>99</v>
      </c>
      <c r="AQ58" s="429"/>
      <c r="AR58" s="434"/>
      <c r="AS58" s="429"/>
      <c r="AT58" s="429"/>
      <c r="AU58" s="429"/>
      <c r="AV58" s="429"/>
      <c r="AW58" s="429"/>
    </row>
    <row r="59" spans="23:49" ht="17.100000000000001" customHeight="1"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 t="s">
        <v>467</v>
      </c>
      <c r="AO59" s="429" t="s">
        <v>468</v>
      </c>
      <c r="AP59" s="429" t="s">
        <v>467</v>
      </c>
      <c r="AQ59" s="429" t="s">
        <v>468</v>
      </c>
      <c r="AR59" s="434"/>
      <c r="AS59" s="429"/>
      <c r="AT59" s="429"/>
      <c r="AU59" s="429"/>
      <c r="AV59" s="429"/>
      <c r="AW59" s="429"/>
    </row>
    <row r="60" spans="23:49" ht="17.100000000000001" customHeight="1">
      <c r="W60" s="429"/>
      <c r="X60" s="429"/>
      <c r="Y60" s="429"/>
      <c r="Z60" s="498" t="s">
        <v>6</v>
      </c>
      <c r="AA60" s="435" t="s">
        <v>7</v>
      </c>
      <c r="AB60" s="447">
        <f>SUM(AO60+AQ60)</f>
        <v>0.15384615384615385</v>
      </c>
      <c r="AC60" s="436"/>
      <c r="AD60" s="437"/>
      <c r="AE60" s="436"/>
      <c r="AF60" s="437"/>
      <c r="AG60" s="436"/>
      <c r="AH60" s="437"/>
      <c r="AI60" s="436"/>
      <c r="AJ60" s="437"/>
      <c r="AK60" s="436"/>
      <c r="AL60" s="437"/>
      <c r="AM60" s="436"/>
      <c r="AN60" s="437"/>
      <c r="AO60" s="436">
        <v>7.6923076923076927E-2</v>
      </c>
      <c r="AP60" s="437"/>
      <c r="AQ60" s="436">
        <v>7.6923076923076927E-2</v>
      </c>
      <c r="AR60" s="434"/>
      <c r="AS60" s="429"/>
      <c r="AT60" s="429"/>
      <c r="AU60" s="429"/>
      <c r="AV60" s="429"/>
      <c r="AW60" s="429"/>
    </row>
    <row r="61" spans="23:49" ht="17.100000000000001" customHeight="1">
      <c r="W61" s="429"/>
      <c r="X61" s="429"/>
      <c r="Y61" s="429"/>
      <c r="Z61" s="498"/>
      <c r="AA61" s="435" t="s">
        <v>8</v>
      </c>
      <c r="AB61" s="447">
        <f t="shared" ref="AB61:AB62" si="0">SUM(AO61+AQ61)</f>
        <v>0</v>
      </c>
      <c r="AC61" s="436"/>
      <c r="AD61" s="437"/>
      <c r="AE61" s="436"/>
      <c r="AF61" s="437"/>
      <c r="AG61" s="436"/>
      <c r="AH61" s="437"/>
      <c r="AI61" s="436"/>
      <c r="AJ61" s="437"/>
      <c r="AK61" s="436"/>
      <c r="AL61" s="437"/>
      <c r="AM61" s="436"/>
      <c r="AN61" s="437"/>
      <c r="AO61" s="436">
        <v>0</v>
      </c>
      <c r="AP61" s="437"/>
      <c r="AQ61" s="436">
        <v>0</v>
      </c>
      <c r="AR61" s="434"/>
      <c r="AS61" s="429"/>
      <c r="AT61" s="429"/>
      <c r="AU61" s="429"/>
      <c r="AV61" s="429"/>
      <c r="AW61" s="429"/>
    </row>
    <row r="62" spans="23:49" ht="17.100000000000001" customHeight="1">
      <c r="W62" s="429"/>
      <c r="X62" s="429"/>
      <c r="Y62" s="429"/>
      <c r="Z62" s="498"/>
      <c r="AA62" s="435" t="s">
        <v>9</v>
      </c>
      <c r="AB62" s="447">
        <f t="shared" si="0"/>
        <v>0.23076923076923078</v>
      </c>
      <c r="AC62" s="436"/>
      <c r="AD62" s="437"/>
      <c r="AE62" s="436"/>
      <c r="AF62" s="437"/>
      <c r="AG62" s="436"/>
      <c r="AH62" s="437"/>
      <c r="AI62" s="436"/>
      <c r="AJ62" s="437"/>
      <c r="AK62" s="436"/>
      <c r="AL62" s="437"/>
      <c r="AM62" s="436"/>
      <c r="AN62" s="437"/>
      <c r="AO62" s="436">
        <v>0.10256410256410257</v>
      </c>
      <c r="AP62" s="437"/>
      <c r="AQ62" s="436">
        <v>0.12820512820512822</v>
      </c>
      <c r="AR62" s="434"/>
      <c r="AS62" s="429"/>
      <c r="AT62" s="429"/>
      <c r="AU62" s="429"/>
      <c r="AV62" s="429"/>
      <c r="AW62" s="429"/>
    </row>
    <row r="63" spans="23:49" ht="17.100000000000001" customHeight="1"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29"/>
      <c r="AP63" s="429"/>
      <c r="AQ63" s="429"/>
      <c r="AR63" s="429"/>
      <c r="AS63" s="429"/>
      <c r="AT63" s="429"/>
      <c r="AU63" s="429"/>
      <c r="AV63" s="429"/>
      <c r="AW63" s="429"/>
    </row>
    <row r="64" spans="23:49" ht="17.100000000000001" customHeight="1"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</row>
    <row r="65" spans="23:49" ht="17.100000000000001" customHeight="1"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</row>
    <row r="66" spans="23:49"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</row>
    <row r="67" spans="23:49"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</row>
    <row r="68" spans="23:49"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</row>
    <row r="69" spans="23:49"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</row>
    <row r="70" spans="23:49"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429"/>
      <c r="AT70" s="429"/>
      <c r="AU70" s="429"/>
      <c r="AV70" s="429"/>
      <c r="AW70" s="429"/>
    </row>
    <row r="71" spans="23:49"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429"/>
      <c r="AR71" s="429"/>
      <c r="AS71" s="429"/>
      <c r="AT71" s="429"/>
      <c r="AU71" s="429"/>
      <c r="AV71" s="429"/>
      <c r="AW71" s="429"/>
    </row>
    <row r="72" spans="23:49"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  <c r="AN72" s="429"/>
      <c r="AO72" s="429"/>
      <c r="AP72" s="429"/>
      <c r="AQ72" s="429"/>
      <c r="AR72" s="429"/>
      <c r="AS72" s="429"/>
      <c r="AT72" s="429"/>
      <c r="AU72" s="429"/>
      <c r="AV72" s="429"/>
      <c r="AW72" s="429"/>
    </row>
    <row r="73" spans="23:49"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</row>
    <row r="74" spans="23:49"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  <c r="AO74" s="429"/>
      <c r="AP74" s="429"/>
      <c r="AQ74" s="429"/>
      <c r="AR74" s="429"/>
      <c r="AS74" s="429"/>
      <c r="AT74" s="429"/>
      <c r="AU74" s="429"/>
      <c r="AV74" s="429"/>
      <c r="AW74" s="429"/>
    </row>
    <row r="75" spans="23:49"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S75" s="429"/>
      <c r="AT75" s="429"/>
      <c r="AU75" s="429"/>
      <c r="AV75" s="429"/>
      <c r="AW75" s="429"/>
    </row>
    <row r="76" spans="23:49"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429"/>
      <c r="AP76" s="429"/>
      <c r="AQ76" s="429"/>
      <c r="AR76" s="429"/>
      <c r="AS76" s="429"/>
      <c r="AT76" s="429"/>
      <c r="AU76" s="429"/>
      <c r="AV76" s="429"/>
      <c r="AW76" s="429"/>
    </row>
    <row r="77" spans="23:49"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</row>
    <row r="78" spans="23:49">
      <c r="W78" s="429"/>
      <c r="X78" s="429"/>
      <c r="Y78" s="429"/>
      <c r="Z78" s="429"/>
      <c r="AA78" s="429"/>
      <c r="AB78" s="429"/>
      <c r="AC78" s="429"/>
      <c r="AD78" s="429"/>
      <c r="AE78" s="429"/>
      <c r="AF78" s="429"/>
      <c r="AG78" s="429"/>
      <c r="AH78" s="429"/>
      <c r="AI78" s="429"/>
      <c r="AJ78" s="429"/>
      <c r="AK78" s="429"/>
      <c r="AL78" s="429"/>
      <c r="AM78" s="429"/>
      <c r="AN78" s="429"/>
      <c r="AO78" s="429"/>
      <c r="AP78" s="429"/>
      <c r="AQ78" s="429"/>
      <c r="AR78" s="429"/>
      <c r="AS78" s="429"/>
      <c r="AT78" s="429"/>
      <c r="AU78" s="429"/>
      <c r="AV78" s="429"/>
      <c r="AW78" s="429"/>
    </row>
    <row r="79" spans="23:49">
      <c r="W79" s="429"/>
      <c r="X79" s="429"/>
      <c r="Y79" s="429"/>
      <c r="Z79" s="429"/>
      <c r="AA79" s="429"/>
      <c r="AB79" s="429"/>
      <c r="AC79" s="429"/>
      <c r="AD79" s="429"/>
      <c r="AE79" s="429"/>
      <c r="AF79" s="429"/>
      <c r="AG79" s="429"/>
      <c r="AH79" s="429"/>
      <c r="AI79" s="429"/>
      <c r="AJ79" s="429"/>
      <c r="AK79" s="429"/>
      <c r="AL79" s="429"/>
      <c r="AM79" s="429"/>
      <c r="AN79" s="429"/>
      <c r="AO79" s="429"/>
      <c r="AP79" s="429"/>
      <c r="AQ79" s="429"/>
      <c r="AR79" s="429"/>
      <c r="AS79" s="429"/>
      <c r="AT79" s="429"/>
      <c r="AU79" s="429"/>
      <c r="AV79" s="429"/>
      <c r="AW79" s="429"/>
    </row>
    <row r="80" spans="23:49"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H80" s="429"/>
      <c r="AI80" s="429"/>
      <c r="AJ80" s="429"/>
      <c r="AK80" s="429"/>
      <c r="AL80" s="429"/>
      <c r="AM80" s="429"/>
      <c r="AN80" s="429"/>
      <c r="AO80" s="429"/>
      <c r="AP80" s="429"/>
      <c r="AQ80" s="429"/>
      <c r="AR80" s="429"/>
      <c r="AS80" s="429"/>
      <c r="AT80" s="429"/>
      <c r="AU80" s="429"/>
      <c r="AV80" s="429"/>
      <c r="AW80" s="429"/>
    </row>
    <row r="81" spans="23:49">
      <c r="W81" s="429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429"/>
      <c r="AI81" s="429"/>
      <c r="AJ81" s="429"/>
      <c r="AK81" s="429"/>
      <c r="AL81" s="429"/>
      <c r="AM81" s="429"/>
      <c r="AN81" s="429"/>
      <c r="AO81" s="429"/>
      <c r="AP81" s="429"/>
      <c r="AQ81" s="429"/>
      <c r="AR81" s="429"/>
      <c r="AS81" s="429"/>
      <c r="AT81" s="429"/>
      <c r="AU81" s="429"/>
      <c r="AV81" s="429"/>
      <c r="AW81" s="429"/>
    </row>
    <row r="82" spans="23:49">
      <c r="W82" s="429"/>
      <c r="X82" s="429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  <c r="AI82" s="429"/>
      <c r="AJ82" s="429"/>
      <c r="AK82" s="429"/>
      <c r="AL82" s="429"/>
      <c r="AM82" s="429"/>
      <c r="AN82" s="429"/>
      <c r="AO82" s="429"/>
      <c r="AP82" s="429"/>
      <c r="AQ82" s="429"/>
      <c r="AR82" s="429"/>
      <c r="AS82" s="429"/>
      <c r="AT82" s="429"/>
      <c r="AU82" s="429"/>
      <c r="AV82" s="429"/>
      <c r="AW82" s="429"/>
    </row>
  </sheetData>
  <mergeCells count="9">
    <mergeCell ref="Z47:AM47"/>
    <mergeCell ref="Z51:Z54"/>
    <mergeCell ref="Z60:Z62"/>
    <mergeCell ref="B2:S2"/>
    <mergeCell ref="AD11:AD13"/>
    <mergeCell ref="Y37:AP37"/>
    <mergeCell ref="AA38:AP38"/>
    <mergeCell ref="AO39:AP39"/>
    <mergeCell ref="Y41:Y44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200" verticalDpi="200" r:id="rId1"/>
  <rowBreaks count="1" manualBreakCount="1">
    <brk id="27" max="16383" man="1"/>
  </rowBreaks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B2:BF404"/>
  <sheetViews>
    <sheetView showGridLines="0" tabSelected="1" topLeftCell="A379" workbookViewId="0">
      <selection activeCell="B338" sqref="B338"/>
    </sheetView>
  </sheetViews>
  <sheetFormatPr defaultRowHeight="15"/>
  <cols>
    <col min="1" max="1" width="7" customWidth="1"/>
    <col min="2" max="2" width="24.85546875" customWidth="1"/>
    <col min="3" max="3" width="9.7109375" bestFit="1" customWidth="1"/>
    <col min="4" max="4" width="7" bestFit="1" customWidth="1"/>
    <col min="5" max="7" width="9.7109375" bestFit="1" customWidth="1"/>
    <col min="8" max="8" width="9.140625" bestFit="1" customWidth="1"/>
    <col min="9" max="9" width="9.7109375" bestFit="1" customWidth="1"/>
    <col min="10" max="10" width="7" bestFit="1" customWidth="1"/>
    <col min="11" max="13" width="9.7109375" bestFit="1" customWidth="1"/>
    <col min="14" max="14" width="7" bestFit="1" customWidth="1"/>
    <col min="15" max="15" width="9.85546875" bestFit="1" customWidth="1"/>
    <col min="16" max="16" width="7.5703125" bestFit="1" customWidth="1"/>
    <col min="17" max="18" width="9.85546875" bestFit="1" customWidth="1"/>
    <col min="19" max="19" width="9.7109375" bestFit="1" customWidth="1"/>
    <col min="20" max="20" width="8" bestFit="1" customWidth="1"/>
    <col min="21" max="21" width="9.7109375" bestFit="1" customWidth="1"/>
    <col min="22" max="22" width="7" bestFit="1" customWidth="1"/>
    <col min="23" max="25" width="9.7109375" bestFit="1" customWidth="1"/>
    <col min="26" max="26" width="6" bestFit="1" customWidth="1"/>
    <col min="27" max="27" width="9.7109375" bestFit="1" customWidth="1"/>
    <col min="28" max="28" width="6.5703125" bestFit="1" customWidth="1"/>
    <col min="29" max="29" width="9.7109375" bestFit="1" customWidth="1"/>
    <col min="30" max="30" width="6" bestFit="1" customWidth="1"/>
    <col min="31" max="31" width="9.7109375" bestFit="1" customWidth="1"/>
    <col min="32" max="32" width="5" bestFit="1" customWidth="1"/>
    <col min="33" max="33" width="8.7109375" bestFit="1" customWidth="1"/>
    <col min="34" max="34" width="7" bestFit="1" customWidth="1"/>
    <col min="35" max="35" width="8.7109375" bestFit="1" customWidth="1"/>
    <col min="36" max="36" width="7" bestFit="1" customWidth="1"/>
    <col min="37" max="37" width="8.7109375" bestFit="1" customWidth="1"/>
    <col min="38" max="38" width="5" bestFit="1" customWidth="1"/>
    <col min="39" max="39" width="8.7109375" bestFit="1" customWidth="1"/>
    <col min="40" max="40" width="6" bestFit="1" customWidth="1"/>
    <col min="41" max="41" width="8.7109375" bestFit="1" customWidth="1"/>
    <col min="42" max="42" width="5" bestFit="1" customWidth="1"/>
    <col min="43" max="43" width="8.7109375" bestFit="1" customWidth="1"/>
    <col min="44" max="44" width="6" bestFit="1" customWidth="1"/>
    <col min="45" max="45" width="8.7109375" bestFit="1" customWidth="1"/>
    <col min="46" max="46" width="5" bestFit="1" customWidth="1"/>
    <col min="47" max="47" width="8.7109375" bestFit="1" customWidth="1"/>
    <col min="48" max="48" width="5" bestFit="1" customWidth="1"/>
    <col min="49" max="49" width="8.7109375" bestFit="1" customWidth="1"/>
    <col min="50" max="50" width="6" bestFit="1" customWidth="1"/>
    <col min="51" max="51" width="8.7109375" bestFit="1" customWidth="1"/>
    <col min="52" max="52" width="6" bestFit="1" customWidth="1"/>
    <col min="53" max="53" width="8.7109375" bestFit="1" customWidth="1"/>
    <col min="54" max="54" width="5" bestFit="1" customWidth="1"/>
    <col min="55" max="55" width="8.7109375" bestFit="1" customWidth="1"/>
    <col min="56" max="56" width="5" bestFit="1" customWidth="1"/>
    <col min="57" max="57" width="8.7109375" bestFit="1" customWidth="1"/>
    <col min="58" max="58" width="5" bestFit="1" customWidth="1"/>
    <col min="59" max="59" width="9.5703125" customWidth="1"/>
    <col min="60" max="60" width="11.28515625" customWidth="1"/>
    <col min="61" max="61" width="9.5703125" customWidth="1"/>
    <col min="62" max="62" width="11.28515625" customWidth="1"/>
    <col min="63" max="63" width="9.5703125" customWidth="1"/>
    <col min="64" max="64" width="11.28515625" customWidth="1"/>
    <col min="65" max="65" width="9.5703125" customWidth="1"/>
    <col min="66" max="66" width="11.28515625" customWidth="1"/>
    <col min="67" max="67" width="9.5703125" customWidth="1"/>
    <col min="68" max="68" width="11.28515625" customWidth="1"/>
    <col min="69" max="69" width="9.5703125" customWidth="1"/>
  </cols>
  <sheetData>
    <row r="2" spans="2:58" ht="28.5">
      <c r="B2" s="488" t="s">
        <v>257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4" spans="2:58" ht="29.25" thickBot="1">
      <c r="B4" s="2" t="s">
        <v>258</v>
      </c>
      <c r="C4" s="2"/>
      <c r="D4" s="3"/>
      <c r="E4" s="3"/>
      <c r="F4" s="4"/>
      <c r="G4" s="4"/>
    </row>
    <row r="5" spans="2:58">
      <c r="B5" s="1"/>
    </row>
    <row r="6" spans="2:58" ht="31.5">
      <c r="B6" s="123" t="s">
        <v>259</v>
      </c>
      <c r="C6" s="5"/>
    </row>
    <row r="7" spans="2:58" ht="18" customHeight="1" thickBot="1">
      <c r="B7" s="524" t="s">
        <v>0</v>
      </c>
      <c r="C7" s="524"/>
      <c r="D7" s="524"/>
      <c r="E7" s="524"/>
      <c r="F7" s="524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2:58" ht="15" customHeight="1" thickTop="1">
      <c r="B8" s="546"/>
      <c r="C8" s="518" t="s">
        <v>1</v>
      </c>
      <c r="D8" s="519"/>
      <c r="E8" s="519"/>
      <c r="F8" s="520"/>
      <c r="G8" s="560" t="s">
        <v>282</v>
      </c>
      <c r="H8" s="561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</row>
    <row r="9" spans="2:58" ht="15" customHeight="1">
      <c r="B9" s="547"/>
      <c r="C9" s="521" t="s">
        <v>2</v>
      </c>
      <c r="D9" s="522"/>
      <c r="E9" s="522" t="s">
        <v>3</v>
      </c>
      <c r="F9" s="523"/>
      <c r="G9" s="562"/>
      <c r="H9" s="56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</row>
    <row r="10" spans="2:58" ht="15" customHeight="1" thickBot="1">
      <c r="B10" s="548"/>
      <c r="C10" s="110" t="s">
        <v>4</v>
      </c>
      <c r="D10" s="111" t="s">
        <v>5</v>
      </c>
      <c r="E10" s="111" t="s">
        <v>4</v>
      </c>
      <c r="F10" s="112" t="s">
        <v>5</v>
      </c>
      <c r="G10" s="110" t="s">
        <v>4</v>
      </c>
      <c r="H10" s="126" t="s">
        <v>5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</row>
    <row r="11" spans="2:58" ht="24.75" thickTop="1">
      <c r="B11" s="114" t="s">
        <v>7</v>
      </c>
      <c r="C11" s="82">
        <v>9</v>
      </c>
      <c r="D11" s="83">
        <v>0.69230769230769229</v>
      </c>
      <c r="E11" s="84">
        <v>4</v>
      </c>
      <c r="F11" s="85">
        <v>0.30769230769230771</v>
      </c>
      <c r="G11" s="128">
        <v>17</v>
      </c>
      <c r="H11" s="129">
        <f>SUM(C11,E11)/G11</f>
        <v>0.76470588235294112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</row>
    <row r="12" spans="2:58">
      <c r="B12" s="115" t="s">
        <v>8</v>
      </c>
      <c r="C12" s="86">
        <v>2</v>
      </c>
      <c r="D12" s="87">
        <v>0.66666666666666674</v>
      </c>
      <c r="E12" s="88">
        <v>1</v>
      </c>
      <c r="F12" s="89">
        <v>0.33333333333333337</v>
      </c>
      <c r="G12" s="130">
        <v>4</v>
      </c>
      <c r="H12" s="131">
        <f t="shared" ref="H12:H14" si="0">SUM(C12,E12)/G12</f>
        <v>0.75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</row>
    <row r="13" spans="2:58">
      <c r="B13" s="115" t="s">
        <v>9</v>
      </c>
      <c r="C13" s="86">
        <v>12</v>
      </c>
      <c r="D13" s="87">
        <v>0.29268292682926833</v>
      </c>
      <c r="E13" s="88">
        <v>29</v>
      </c>
      <c r="F13" s="89">
        <v>0.70731707317073178</v>
      </c>
      <c r="G13" s="130">
        <v>47</v>
      </c>
      <c r="H13" s="131">
        <f t="shared" si="0"/>
        <v>0.87234042553191493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</row>
    <row r="14" spans="2:58" ht="15.75" thickBot="1">
      <c r="B14" s="116" t="s">
        <v>10</v>
      </c>
      <c r="C14" s="90">
        <v>23</v>
      </c>
      <c r="D14" s="91">
        <v>0.40350877192982459</v>
      </c>
      <c r="E14" s="92">
        <v>34</v>
      </c>
      <c r="F14" s="93">
        <v>0.59649122807017541</v>
      </c>
      <c r="G14" s="132">
        <f>SUM(G11:G13)</f>
        <v>68</v>
      </c>
      <c r="H14" s="133">
        <f t="shared" si="0"/>
        <v>0.83823529411764708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</row>
    <row r="15" spans="2:58" ht="15.75" thickTop="1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</row>
    <row r="16" spans="2:58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</row>
    <row r="17" spans="2:58" ht="18">
      <c r="B17" s="117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</row>
    <row r="18" spans="2:58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</row>
    <row r="19" spans="2:58" ht="18" customHeight="1" thickBot="1">
      <c r="B19" s="556" t="s">
        <v>11</v>
      </c>
      <c r="C19" s="556"/>
      <c r="D19" s="556"/>
      <c r="E19" s="556"/>
      <c r="F19" s="556"/>
      <c r="G19" s="556"/>
      <c r="H19" s="556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</row>
    <row r="20" spans="2:58" ht="15" customHeight="1" thickTop="1">
      <c r="B20" s="557"/>
      <c r="C20" s="518" t="s">
        <v>12</v>
      </c>
      <c r="D20" s="519"/>
      <c r="E20" s="519"/>
      <c r="F20" s="519"/>
      <c r="G20" s="519"/>
      <c r="H20" s="520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</row>
    <row r="21" spans="2:58" ht="45.75" customHeight="1">
      <c r="B21" s="558"/>
      <c r="C21" s="521" t="s">
        <v>13</v>
      </c>
      <c r="D21" s="522"/>
      <c r="E21" s="522" t="s">
        <v>14</v>
      </c>
      <c r="F21" s="522"/>
      <c r="G21" s="522" t="s">
        <v>15</v>
      </c>
      <c r="H21" s="52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</row>
    <row r="22" spans="2:58" ht="15" customHeight="1" thickBot="1">
      <c r="B22" s="559"/>
      <c r="C22" s="110" t="s">
        <v>4</v>
      </c>
      <c r="D22" s="111" t="s">
        <v>5</v>
      </c>
      <c r="E22" s="111" t="s">
        <v>4</v>
      </c>
      <c r="F22" s="111" t="s">
        <v>5</v>
      </c>
      <c r="G22" s="111" t="s">
        <v>4</v>
      </c>
      <c r="H22" s="112" t="s">
        <v>5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</row>
    <row r="23" spans="2:58" ht="24.75" thickTop="1">
      <c r="B23" s="114" t="s">
        <v>7</v>
      </c>
      <c r="C23" s="82">
        <v>12</v>
      </c>
      <c r="D23" s="83">
        <v>0.92307692307692302</v>
      </c>
      <c r="E23" s="84">
        <v>1</v>
      </c>
      <c r="F23" s="83">
        <v>7.6923076923076927E-2</v>
      </c>
      <c r="G23" s="84">
        <v>0</v>
      </c>
      <c r="H23" s="85">
        <v>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</row>
    <row r="24" spans="2:58">
      <c r="B24" s="115" t="s">
        <v>8</v>
      </c>
      <c r="C24" s="86">
        <v>2</v>
      </c>
      <c r="D24" s="87">
        <v>0.66666666666666674</v>
      </c>
      <c r="E24" s="88">
        <v>1</v>
      </c>
      <c r="F24" s="87">
        <v>0.33333333333333337</v>
      </c>
      <c r="G24" s="88">
        <v>0</v>
      </c>
      <c r="H24" s="89">
        <v>0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</row>
    <row r="25" spans="2:58">
      <c r="B25" s="115" t="s">
        <v>9</v>
      </c>
      <c r="C25" s="86">
        <v>38</v>
      </c>
      <c r="D25" s="87">
        <v>0.92682926829268297</v>
      </c>
      <c r="E25" s="88">
        <v>2</v>
      </c>
      <c r="F25" s="87">
        <v>4.878048780487805E-2</v>
      </c>
      <c r="G25" s="88">
        <v>1</v>
      </c>
      <c r="H25" s="89">
        <v>2.4390243902439025E-2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</row>
    <row r="26" spans="2:58" ht="15.75" thickBot="1">
      <c r="B26" s="116" t="s">
        <v>10</v>
      </c>
      <c r="C26" s="90">
        <v>52</v>
      </c>
      <c r="D26" s="91">
        <v>0.91228070175438603</v>
      </c>
      <c r="E26" s="92">
        <v>4</v>
      </c>
      <c r="F26" s="91">
        <v>7.0175438596491224E-2</v>
      </c>
      <c r="G26" s="92">
        <v>1</v>
      </c>
      <c r="H26" s="93">
        <v>1.7543859649122806E-2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</row>
    <row r="27" spans="2:58" ht="15.75" thickTop="1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</row>
    <row r="28" spans="2:58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</row>
    <row r="29" spans="2:58" ht="18">
      <c r="B29" s="117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</row>
    <row r="30" spans="2:58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</row>
    <row r="31" spans="2:58" ht="18" customHeight="1" thickBot="1">
      <c r="B31" s="524" t="s">
        <v>16</v>
      </c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</row>
    <row r="32" spans="2:58" ht="15" customHeight="1" thickTop="1">
      <c r="B32" s="546"/>
      <c r="C32" s="518" t="s">
        <v>17</v>
      </c>
      <c r="D32" s="519"/>
      <c r="E32" s="519"/>
      <c r="F32" s="519"/>
      <c r="G32" s="519"/>
      <c r="H32" s="519"/>
      <c r="I32" s="519"/>
      <c r="J32" s="519"/>
      <c r="K32" s="519"/>
      <c r="L32" s="520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</row>
    <row r="33" spans="2:58" ht="47.25" customHeight="1">
      <c r="B33" s="547"/>
      <c r="C33" s="521" t="s">
        <v>18</v>
      </c>
      <c r="D33" s="522"/>
      <c r="E33" s="522" t="s">
        <v>19</v>
      </c>
      <c r="F33" s="522"/>
      <c r="G33" s="522" t="s">
        <v>20</v>
      </c>
      <c r="H33" s="522"/>
      <c r="I33" s="522" t="s">
        <v>21</v>
      </c>
      <c r="J33" s="522"/>
      <c r="K33" s="522" t="s">
        <v>22</v>
      </c>
      <c r="L33" s="52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</row>
    <row r="34" spans="2:58" ht="15" customHeight="1" thickBot="1">
      <c r="B34" s="548"/>
      <c r="C34" s="110" t="s">
        <v>4</v>
      </c>
      <c r="D34" s="111" t="s">
        <v>5</v>
      </c>
      <c r="E34" s="111" t="s">
        <v>4</v>
      </c>
      <c r="F34" s="111" t="s">
        <v>5</v>
      </c>
      <c r="G34" s="111" t="s">
        <v>4</v>
      </c>
      <c r="H34" s="111" t="s">
        <v>5</v>
      </c>
      <c r="I34" s="111" t="s">
        <v>4</v>
      </c>
      <c r="J34" s="111" t="s">
        <v>5</v>
      </c>
      <c r="K34" s="111" t="s">
        <v>4</v>
      </c>
      <c r="L34" s="112" t="s">
        <v>5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</row>
    <row r="35" spans="2:58" ht="24.75" thickTop="1">
      <c r="B35" s="118" t="s">
        <v>7</v>
      </c>
      <c r="C35" s="98">
        <v>5</v>
      </c>
      <c r="D35" s="99">
        <v>0.38461538461538458</v>
      </c>
      <c r="E35" s="100">
        <v>3</v>
      </c>
      <c r="F35" s="99">
        <v>0.23076923076923075</v>
      </c>
      <c r="G35" s="100">
        <v>1</v>
      </c>
      <c r="H35" s="99">
        <v>7.6923076923076927E-2</v>
      </c>
      <c r="I35" s="100">
        <v>4</v>
      </c>
      <c r="J35" s="99">
        <v>0.30769230769230771</v>
      </c>
      <c r="K35" s="100">
        <v>0</v>
      </c>
      <c r="L35" s="101">
        <v>0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</row>
    <row r="36" spans="2:58">
      <c r="B36" s="119" t="s">
        <v>8</v>
      </c>
      <c r="C36" s="102">
        <v>1</v>
      </c>
      <c r="D36" s="103">
        <v>0.33333333333333337</v>
      </c>
      <c r="E36" s="104">
        <v>1</v>
      </c>
      <c r="F36" s="103">
        <v>0.33333333333333337</v>
      </c>
      <c r="G36" s="104">
        <v>0</v>
      </c>
      <c r="H36" s="103">
        <v>0</v>
      </c>
      <c r="I36" s="104">
        <v>1</v>
      </c>
      <c r="J36" s="103">
        <v>0.33333333333333337</v>
      </c>
      <c r="K36" s="104">
        <v>0</v>
      </c>
      <c r="L36" s="105">
        <v>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</row>
    <row r="37" spans="2:58">
      <c r="B37" s="119" t="s">
        <v>9</v>
      </c>
      <c r="C37" s="102">
        <v>28</v>
      </c>
      <c r="D37" s="103">
        <v>0.71794871794871795</v>
      </c>
      <c r="E37" s="104">
        <v>8</v>
      </c>
      <c r="F37" s="103">
        <v>0.20512820512820515</v>
      </c>
      <c r="G37" s="104">
        <v>0</v>
      </c>
      <c r="H37" s="103">
        <v>0</v>
      </c>
      <c r="I37" s="104">
        <v>0</v>
      </c>
      <c r="J37" s="103">
        <v>0</v>
      </c>
      <c r="K37" s="104">
        <v>3</v>
      </c>
      <c r="L37" s="105">
        <v>7.6923076923076927E-2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</row>
    <row r="38" spans="2:58" ht="15.75" thickBot="1">
      <c r="B38" s="120" t="s">
        <v>10</v>
      </c>
      <c r="C38" s="106">
        <v>34</v>
      </c>
      <c r="D38" s="107">
        <v>0.61818181818181817</v>
      </c>
      <c r="E38" s="108">
        <v>12</v>
      </c>
      <c r="F38" s="107">
        <v>0.21818181818181817</v>
      </c>
      <c r="G38" s="108">
        <v>1</v>
      </c>
      <c r="H38" s="107">
        <v>1.8181818181818181E-2</v>
      </c>
      <c r="I38" s="108">
        <v>5</v>
      </c>
      <c r="J38" s="107">
        <v>9.0909090909090912E-2</v>
      </c>
      <c r="K38" s="108">
        <v>3</v>
      </c>
      <c r="L38" s="109">
        <v>5.4545454545454543E-2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</row>
    <row r="39" spans="2:58" ht="15.75" thickTop="1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</row>
    <row r="40" spans="2:58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</row>
    <row r="41" spans="2:58" ht="32.25" thickBot="1">
      <c r="B41" s="477" t="s">
        <v>501</v>
      </c>
      <c r="C41" s="477"/>
      <c r="D41" s="477"/>
      <c r="E41" s="477"/>
      <c r="F41" s="477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</row>
    <row r="42" spans="2:58" ht="13.5" customHeight="1">
      <c r="B42" s="479" t="s">
        <v>502</v>
      </c>
      <c r="C42" s="478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</row>
    <row r="43" spans="2:58" ht="21">
      <c r="B43" s="121" t="s">
        <v>261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</row>
    <row r="44" spans="2:58" ht="18" customHeight="1" thickBot="1">
      <c r="B44" s="524" t="s">
        <v>23</v>
      </c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</row>
    <row r="45" spans="2:58" ht="15" customHeight="1" thickTop="1">
      <c r="B45" s="546"/>
      <c r="C45" s="518" t="s">
        <v>24</v>
      </c>
      <c r="D45" s="519"/>
      <c r="E45" s="519"/>
      <c r="F45" s="519"/>
      <c r="G45" s="519" t="s">
        <v>25</v>
      </c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20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</row>
    <row r="46" spans="2:58" ht="27.95" customHeight="1">
      <c r="B46" s="547"/>
      <c r="C46" s="521" t="s">
        <v>26</v>
      </c>
      <c r="D46" s="522"/>
      <c r="E46" s="522" t="s">
        <v>27</v>
      </c>
      <c r="F46" s="522"/>
      <c r="G46" s="522" t="s">
        <v>28</v>
      </c>
      <c r="H46" s="522"/>
      <c r="I46" s="522" t="s">
        <v>29</v>
      </c>
      <c r="J46" s="522"/>
      <c r="K46" s="522" t="s">
        <v>30</v>
      </c>
      <c r="L46" s="522"/>
      <c r="M46" s="522" t="s">
        <v>31</v>
      </c>
      <c r="N46" s="522"/>
      <c r="O46" s="522" t="s">
        <v>32</v>
      </c>
      <c r="P46" s="522"/>
      <c r="Q46" s="522" t="s">
        <v>33</v>
      </c>
      <c r="R46" s="52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</row>
    <row r="47" spans="2:58" ht="15" customHeight="1" thickBot="1">
      <c r="B47" s="548"/>
      <c r="C47" s="110" t="s">
        <v>4</v>
      </c>
      <c r="D47" s="111" t="s">
        <v>5</v>
      </c>
      <c r="E47" s="111" t="s">
        <v>4</v>
      </c>
      <c r="F47" s="111" t="s">
        <v>5</v>
      </c>
      <c r="G47" s="111" t="s">
        <v>4</v>
      </c>
      <c r="H47" s="111" t="s">
        <v>5</v>
      </c>
      <c r="I47" s="111" t="s">
        <v>4</v>
      </c>
      <c r="J47" s="111" t="s">
        <v>5</v>
      </c>
      <c r="K47" s="111" t="s">
        <v>4</v>
      </c>
      <c r="L47" s="111" t="s">
        <v>5</v>
      </c>
      <c r="M47" s="111" t="s">
        <v>4</v>
      </c>
      <c r="N47" s="111" t="s">
        <v>5</v>
      </c>
      <c r="O47" s="111" t="s">
        <v>4</v>
      </c>
      <c r="P47" s="111" t="s">
        <v>5</v>
      </c>
      <c r="Q47" s="111" t="s">
        <v>4</v>
      </c>
      <c r="R47" s="112" t="s">
        <v>5</v>
      </c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</row>
    <row r="48" spans="2:58" ht="24.75" thickTop="1">
      <c r="B48" s="114" t="s">
        <v>7</v>
      </c>
      <c r="C48" s="82">
        <v>8</v>
      </c>
      <c r="D48" s="83">
        <v>0.61538461538461542</v>
      </c>
      <c r="E48" s="84">
        <v>5</v>
      </c>
      <c r="F48" s="83">
        <v>0.38461538461538458</v>
      </c>
      <c r="G48" s="84">
        <v>9</v>
      </c>
      <c r="H48" s="83">
        <v>0.69230769230769229</v>
      </c>
      <c r="I48" s="84">
        <v>1</v>
      </c>
      <c r="J48" s="83">
        <v>7.6923076923076927E-2</v>
      </c>
      <c r="K48" s="84">
        <v>2</v>
      </c>
      <c r="L48" s="83">
        <v>0.15384615384615385</v>
      </c>
      <c r="M48" s="84">
        <v>1</v>
      </c>
      <c r="N48" s="83">
        <v>7.6923076923076927E-2</v>
      </c>
      <c r="O48" s="84">
        <v>0</v>
      </c>
      <c r="P48" s="83">
        <v>0</v>
      </c>
      <c r="Q48" s="84">
        <v>0</v>
      </c>
      <c r="R48" s="85">
        <v>0</v>
      </c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</row>
    <row r="49" spans="2:58">
      <c r="B49" s="115" t="s">
        <v>8</v>
      </c>
      <c r="C49" s="86">
        <v>3</v>
      </c>
      <c r="D49" s="87">
        <v>1</v>
      </c>
      <c r="E49" s="88">
        <v>0</v>
      </c>
      <c r="F49" s="87">
        <v>0</v>
      </c>
      <c r="G49" s="88">
        <v>2</v>
      </c>
      <c r="H49" s="87">
        <v>0.66666666666666674</v>
      </c>
      <c r="I49" s="88">
        <v>0</v>
      </c>
      <c r="J49" s="87">
        <v>0</v>
      </c>
      <c r="K49" s="88">
        <v>1</v>
      </c>
      <c r="L49" s="87">
        <v>0.33333333333333337</v>
      </c>
      <c r="M49" s="88">
        <v>0</v>
      </c>
      <c r="N49" s="87">
        <v>0</v>
      </c>
      <c r="O49" s="88">
        <v>0</v>
      </c>
      <c r="P49" s="87">
        <v>0</v>
      </c>
      <c r="Q49" s="88">
        <v>0</v>
      </c>
      <c r="R49" s="89">
        <v>0</v>
      </c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</row>
    <row r="50" spans="2:58">
      <c r="B50" s="115" t="s">
        <v>9</v>
      </c>
      <c r="C50" s="86">
        <v>15</v>
      </c>
      <c r="D50" s="87">
        <v>0.375</v>
      </c>
      <c r="E50" s="88">
        <v>25</v>
      </c>
      <c r="F50" s="87">
        <v>0.625</v>
      </c>
      <c r="G50" s="88">
        <v>9</v>
      </c>
      <c r="H50" s="87">
        <v>0.22500000000000001</v>
      </c>
      <c r="I50" s="88">
        <v>7</v>
      </c>
      <c r="J50" s="87">
        <v>0.17499999999999999</v>
      </c>
      <c r="K50" s="88">
        <v>5</v>
      </c>
      <c r="L50" s="87">
        <v>0.125</v>
      </c>
      <c r="M50" s="88">
        <v>4</v>
      </c>
      <c r="N50" s="87">
        <v>0.1</v>
      </c>
      <c r="O50" s="88">
        <v>4</v>
      </c>
      <c r="P50" s="87">
        <v>0.1</v>
      </c>
      <c r="Q50" s="88">
        <v>11</v>
      </c>
      <c r="R50" s="89">
        <v>0.27500000000000002</v>
      </c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</row>
    <row r="51" spans="2:58" ht="15.75" thickBot="1">
      <c r="B51" s="116" t="s">
        <v>10</v>
      </c>
      <c r="C51" s="90">
        <v>26</v>
      </c>
      <c r="D51" s="91">
        <v>0.4642857142857143</v>
      </c>
      <c r="E51" s="92">
        <v>30</v>
      </c>
      <c r="F51" s="91">
        <v>0.5357142857142857</v>
      </c>
      <c r="G51" s="92">
        <v>20</v>
      </c>
      <c r="H51" s="91">
        <v>0.35714285714285715</v>
      </c>
      <c r="I51" s="92">
        <v>8</v>
      </c>
      <c r="J51" s="91">
        <v>0.14285714285714288</v>
      </c>
      <c r="K51" s="92">
        <v>8</v>
      </c>
      <c r="L51" s="91">
        <v>0.14285714285714288</v>
      </c>
      <c r="M51" s="92">
        <v>5</v>
      </c>
      <c r="N51" s="91">
        <v>8.9285714285714288E-2</v>
      </c>
      <c r="O51" s="92">
        <v>4</v>
      </c>
      <c r="P51" s="91">
        <v>7.1428571428571438E-2</v>
      </c>
      <c r="Q51" s="92">
        <v>11</v>
      </c>
      <c r="R51" s="93">
        <v>0.19642857142857142</v>
      </c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</row>
    <row r="52" spans="2:58" ht="15.75" thickTop="1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</row>
    <row r="53" spans="2:58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</row>
    <row r="54" spans="2:58" ht="18">
      <c r="B54" s="117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</row>
    <row r="55" spans="2:58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</row>
    <row r="56" spans="2:58" ht="18" customHeight="1" thickBot="1">
      <c r="B56" s="524" t="s">
        <v>511</v>
      </c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</row>
    <row r="57" spans="2:58" ht="15" customHeight="1" thickTop="1">
      <c r="B57" s="546"/>
      <c r="C57" s="518" t="s">
        <v>34</v>
      </c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20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</row>
    <row r="58" spans="2:58" ht="72.75" customHeight="1">
      <c r="B58" s="547"/>
      <c r="C58" s="521" t="s">
        <v>35</v>
      </c>
      <c r="D58" s="522"/>
      <c r="E58" s="522" t="s">
        <v>36</v>
      </c>
      <c r="F58" s="522"/>
      <c r="G58" s="522" t="s">
        <v>37</v>
      </c>
      <c r="H58" s="522"/>
      <c r="I58" s="522" t="s">
        <v>38</v>
      </c>
      <c r="J58" s="522"/>
      <c r="K58" s="522" t="s">
        <v>39</v>
      </c>
      <c r="L58" s="522"/>
      <c r="M58" s="522" t="s">
        <v>40</v>
      </c>
      <c r="N58" s="522"/>
      <c r="O58" s="522" t="s">
        <v>41</v>
      </c>
      <c r="P58" s="522"/>
      <c r="Q58" s="522" t="s">
        <v>42</v>
      </c>
      <c r="R58" s="522"/>
      <c r="S58" s="522" t="s">
        <v>43</v>
      </c>
      <c r="T58" s="522"/>
      <c r="U58" s="522" t="s">
        <v>44</v>
      </c>
      <c r="V58" s="522"/>
      <c r="W58" s="522" t="s">
        <v>45</v>
      </c>
      <c r="X58" s="522"/>
      <c r="Y58" s="522" t="s">
        <v>46</v>
      </c>
      <c r="Z58" s="52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</row>
    <row r="59" spans="2:58" ht="15" customHeight="1" thickBot="1">
      <c r="B59" s="548"/>
      <c r="C59" s="110" t="s">
        <v>4</v>
      </c>
      <c r="D59" s="111" t="s">
        <v>5</v>
      </c>
      <c r="E59" s="111" t="s">
        <v>4</v>
      </c>
      <c r="F59" s="111" t="s">
        <v>5</v>
      </c>
      <c r="G59" s="111" t="s">
        <v>4</v>
      </c>
      <c r="H59" s="111" t="s">
        <v>5</v>
      </c>
      <c r="I59" s="111" t="s">
        <v>4</v>
      </c>
      <c r="J59" s="111" t="s">
        <v>5</v>
      </c>
      <c r="K59" s="111" t="s">
        <v>4</v>
      </c>
      <c r="L59" s="111" t="s">
        <v>5</v>
      </c>
      <c r="M59" s="111" t="s">
        <v>4</v>
      </c>
      <c r="N59" s="111" t="s">
        <v>5</v>
      </c>
      <c r="O59" s="111" t="s">
        <v>4</v>
      </c>
      <c r="P59" s="111" t="s">
        <v>5</v>
      </c>
      <c r="Q59" s="111" t="s">
        <v>4</v>
      </c>
      <c r="R59" s="111" t="s">
        <v>5</v>
      </c>
      <c r="S59" s="111" t="s">
        <v>4</v>
      </c>
      <c r="T59" s="111" t="s">
        <v>5</v>
      </c>
      <c r="U59" s="111" t="s">
        <v>4</v>
      </c>
      <c r="V59" s="111" t="s">
        <v>5</v>
      </c>
      <c r="W59" s="111" t="s">
        <v>4</v>
      </c>
      <c r="X59" s="111" t="s">
        <v>5</v>
      </c>
      <c r="Y59" s="111" t="s">
        <v>4</v>
      </c>
      <c r="Z59" s="112" t="s">
        <v>5</v>
      </c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</row>
    <row r="60" spans="2:58" ht="24.75" thickTop="1">
      <c r="B60" s="114" t="s">
        <v>7</v>
      </c>
      <c r="C60" s="82">
        <v>3</v>
      </c>
      <c r="D60" s="83">
        <v>0.23076923076923075</v>
      </c>
      <c r="E60" s="84">
        <v>0</v>
      </c>
      <c r="F60" s="83">
        <v>0</v>
      </c>
      <c r="G60" s="84">
        <v>0</v>
      </c>
      <c r="H60" s="83">
        <v>0</v>
      </c>
      <c r="I60" s="84">
        <v>0</v>
      </c>
      <c r="J60" s="83">
        <v>0</v>
      </c>
      <c r="K60" s="84">
        <v>0</v>
      </c>
      <c r="L60" s="83">
        <v>0</v>
      </c>
      <c r="M60" s="84">
        <v>0</v>
      </c>
      <c r="N60" s="83">
        <v>0</v>
      </c>
      <c r="O60" s="84">
        <v>1</v>
      </c>
      <c r="P60" s="83">
        <v>7.6923076923076927E-2</v>
      </c>
      <c r="Q60" s="84">
        <v>6</v>
      </c>
      <c r="R60" s="83">
        <v>0.46153846153846151</v>
      </c>
      <c r="S60" s="84">
        <v>0</v>
      </c>
      <c r="T60" s="83">
        <v>0</v>
      </c>
      <c r="U60" s="84">
        <v>0</v>
      </c>
      <c r="V60" s="83">
        <v>0</v>
      </c>
      <c r="W60" s="84">
        <v>1</v>
      </c>
      <c r="X60" s="83">
        <v>7.6923076923076927E-2</v>
      </c>
      <c r="Y60" s="84">
        <v>2</v>
      </c>
      <c r="Z60" s="85">
        <v>0.15384615384615385</v>
      </c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</row>
    <row r="61" spans="2:58">
      <c r="B61" s="115" t="s">
        <v>8</v>
      </c>
      <c r="C61" s="86">
        <v>1</v>
      </c>
      <c r="D61" s="87">
        <v>0.33333333333333337</v>
      </c>
      <c r="E61" s="88">
        <v>0</v>
      </c>
      <c r="F61" s="87">
        <v>0</v>
      </c>
      <c r="G61" s="88">
        <v>1</v>
      </c>
      <c r="H61" s="87">
        <v>0.33333333333333337</v>
      </c>
      <c r="I61" s="88">
        <v>0</v>
      </c>
      <c r="J61" s="87">
        <v>0</v>
      </c>
      <c r="K61" s="88">
        <v>0</v>
      </c>
      <c r="L61" s="87">
        <v>0</v>
      </c>
      <c r="M61" s="88">
        <v>0</v>
      </c>
      <c r="N61" s="87">
        <v>0</v>
      </c>
      <c r="O61" s="88">
        <v>1</v>
      </c>
      <c r="P61" s="87">
        <v>0.33333333333333337</v>
      </c>
      <c r="Q61" s="88">
        <v>0</v>
      </c>
      <c r="R61" s="87">
        <v>0</v>
      </c>
      <c r="S61" s="88">
        <v>0</v>
      </c>
      <c r="T61" s="87">
        <v>0</v>
      </c>
      <c r="U61" s="88">
        <v>0</v>
      </c>
      <c r="V61" s="87">
        <v>0</v>
      </c>
      <c r="W61" s="88">
        <v>0</v>
      </c>
      <c r="X61" s="87">
        <v>0</v>
      </c>
      <c r="Y61" s="88">
        <v>0</v>
      </c>
      <c r="Z61" s="89">
        <v>0</v>
      </c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</row>
    <row r="62" spans="2:58">
      <c r="B62" s="115" t="s">
        <v>9</v>
      </c>
      <c r="C62" s="86">
        <v>10</v>
      </c>
      <c r="D62" s="87">
        <v>0.25</v>
      </c>
      <c r="E62" s="88">
        <v>0</v>
      </c>
      <c r="F62" s="87">
        <v>0</v>
      </c>
      <c r="G62" s="88">
        <v>1</v>
      </c>
      <c r="H62" s="87">
        <v>2.5000000000000001E-2</v>
      </c>
      <c r="I62" s="88">
        <v>1</v>
      </c>
      <c r="J62" s="87">
        <v>2.5000000000000001E-2</v>
      </c>
      <c r="K62" s="88">
        <v>0</v>
      </c>
      <c r="L62" s="87">
        <v>0</v>
      </c>
      <c r="M62" s="88">
        <v>2</v>
      </c>
      <c r="N62" s="87">
        <v>0.05</v>
      </c>
      <c r="O62" s="88">
        <v>6</v>
      </c>
      <c r="P62" s="87">
        <v>0.15</v>
      </c>
      <c r="Q62" s="88">
        <v>7</v>
      </c>
      <c r="R62" s="87">
        <v>0.17499999999999999</v>
      </c>
      <c r="S62" s="88">
        <v>0</v>
      </c>
      <c r="T62" s="87">
        <v>0</v>
      </c>
      <c r="U62" s="88">
        <v>0</v>
      </c>
      <c r="V62" s="87">
        <v>0</v>
      </c>
      <c r="W62" s="88">
        <v>8</v>
      </c>
      <c r="X62" s="87">
        <v>0.2</v>
      </c>
      <c r="Y62" s="88">
        <v>5</v>
      </c>
      <c r="Z62" s="89">
        <v>0.125</v>
      </c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</row>
    <row r="63" spans="2:58" ht="15.75" thickBot="1">
      <c r="B63" s="116" t="s">
        <v>10</v>
      </c>
      <c r="C63" s="90">
        <v>14</v>
      </c>
      <c r="D63" s="91">
        <v>0.25</v>
      </c>
      <c r="E63" s="92">
        <v>0</v>
      </c>
      <c r="F63" s="91">
        <v>0</v>
      </c>
      <c r="G63" s="92">
        <v>2</v>
      </c>
      <c r="H63" s="91">
        <v>3.5714285714285719E-2</v>
      </c>
      <c r="I63" s="92">
        <v>1</v>
      </c>
      <c r="J63" s="91">
        <v>1.785714285714286E-2</v>
      </c>
      <c r="K63" s="92">
        <v>0</v>
      </c>
      <c r="L63" s="91">
        <v>0</v>
      </c>
      <c r="M63" s="92">
        <v>2</v>
      </c>
      <c r="N63" s="91">
        <v>3.5714285714285719E-2</v>
      </c>
      <c r="O63" s="92">
        <v>8</v>
      </c>
      <c r="P63" s="91">
        <v>0.14285714285714288</v>
      </c>
      <c r="Q63" s="92">
        <v>13</v>
      </c>
      <c r="R63" s="91">
        <v>0.23214285714285715</v>
      </c>
      <c r="S63" s="92">
        <v>0</v>
      </c>
      <c r="T63" s="91">
        <v>0</v>
      </c>
      <c r="U63" s="92">
        <v>0</v>
      </c>
      <c r="V63" s="91">
        <v>0</v>
      </c>
      <c r="W63" s="92">
        <v>9</v>
      </c>
      <c r="X63" s="91">
        <v>0.16071428571428573</v>
      </c>
      <c r="Y63" s="92">
        <v>7</v>
      </c>
      <c r="Z63" s="93">
        <v>0.125</v>
      </c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</row>
    <row r="64" spans="2:58" ht="15.75" thickTop="1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</row>
    <row r="65" spans="2:58"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</row>
    <row r="66" spans="2:58" ht="23.25">
      <c r="B66" s="122" t="s">
        <v>262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</row>
    <row r="67" spans="2:58"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</row>
    <row r="68" spans="2:58" ht="18" customHeight="1" thickBot="1">
      <c r="B68" s="545" t="s">
        <v>304</v>
      </c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</row>
    <row r="69" spans="2:58" ht="15" customHeight="1" thickTop="1">
      <c r="B69" s="546"/>
      <c r="C69" s="549" t="s">
        <v>325</v>
      </c>
      <c r="D69" s="550"/>
      <c r="E69" s="550"/>
      <c r="F69" s="550"/>
      <c r="G69" s="550"/>
      <c r="H69" s="550"/>
      <c r="I69" s="550"/>
      <c r="J69" s="550"/>
      <c r="K69" s="550"/>
      <c r="L69" s="551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</row>
    <row r="70" spans="2:58" ht="15" customHeight="1">
      <c r="B70" s="547"/>
      <c r="C70" s="564" t="s">
        <v>324</v>
      </c>
      <c r="D70" s="522"/>
      <c r="E70" s="564" t="s">
        <v>323</v>
      </c>
      <c r="F70" s="522"/>
      <c r="G70" s="564" t="s">
        <v>322</v>
      </c>
      <c r="H70" s="522"/>
      <c r="I70" s="564" t="s">
        <v>320</v>
      </c>
      <c r="J70" s="522"/>
      <c r="K70" s="564" t="s">
        <v>321</v>
      </c>
      <c r="L70" s="52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</row>
    <row r="71" spans="2:58" ht="15" customHeight="1" thickBot="1">
      <c r="B71" s="548"/>
      <c r="C71" s="111" t="s">
        <v>4</v>
      </c>
      <c r="D71" s="111" t="s">
        <v>5</v>
      </c>
      <c r="E71" s="111" t="s">
        <v>4</v>
      </c>
      <c r="F71" s="111" t="s">
        <v>5</v>
      </c>
      <c r="G71" s="111" t="s">
        <v>4</v>
      </c>
      <c r="H71" s="111" t="s">
        <v>5</v>
      </c>
      <c r="I71" s="111" t="s">
        <v>4</v>
      </c>
      <c r="J71" s="111" t="s">
        <v>5</v>
      </c>
      <c r="K71" s="111" t="s">
        <v>4</v>
      </c>
      <c r="L71" s="112" t="s">
        <v>5</v>
      </c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</row>
    <row r="72" spans="2:58" ht="24.75" thickTop="1">
      <c r="B72" s="114" t="s">
        <v>7</v>
      </c>
      <c r="C72" s="84">
        <v>8</v>
      </c>
      <c r="D72" s="83">
        <v>0.61499999999999999</v>
      </c>
      <c r="E72" s="84">
        <v>1</v>
      </c>
      <c r="F72" s="83">
        <v>7.6923076923076927E-2</v>
      </c>
      <c r="G72" s="84">
        <v>3</v>
      </c>
      <c r="H72" s="83">
        <v>0.23076923076923075</v>
      </c>
      <c r="I72" s="84">
        <v>1</v>
      </c>
      <c r="J72" s="83">
        <v>7.6923076923076927E-2</v>
      </c>
      <c r="K72" s="84">
        <v>0</v>
      </c>
      <c r="L72" s="85">
        <v>0</v>
      </c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</row>
    <row r="73" spans="2:58">
      <c r="B73" s="115" t="s">
        <v>8</v>
      </c>
      <c r="C73" s="88">
        <v>1</v>
      </c>
      <c r="D73" s="87">
        <v>0.33300000000000002</v>
      </c>
      <c r="E73" s="88">
        <v>0</v>
      </c>
      <c r="F73" s="87">
        <v>0</v>
      </c>
      <c r="G73" s="88">
        <v>2</v>
      </c>
      <c r="H73" s="87">
        <v>0.66666666666666674</v>
      </c>
      <c r="I73" s="88">
        <v>0</v>
      </c>
      <c r="J73" s="87">
        <v>0</v>
      </c>
      <c r="K73" s="88">
        <v>0</v>
      </c>
      <c r="L73" s="89">
        <v>0</v>
      </c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</row>
    <row r="74" spans="2:58">
      <c r="B74" s="115" t="s">
        <v>9</v>
      </c>
      <c r="C74" s="88">
        <v>9</v>
      </c>
      <c r="D74" s="87">
        <v>0.22500000000000001</v>
      </c>
      <c r="E74" s="88">
        <v>12</v>
      </c>
      <c r="F74" s="87">
        <v>0.3</v>
      </c>
      <c r="G74" s="88">
        <v>8</v>
      </c>
      <c r="H74" s="87">
        <v>0.2</v>
      </c>
      <c r="I74" s="88">
        <v>8</v>
      </c>
      <c r="J74" s="87">
        <v>0.2</v>
      </c>
      <c r="K74" s="88">
        <v>3</v>
      </c>
      <c r="L74" s="89">
        <v>7.4999999999999997E-2</v>
      </c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</row>
    <row r="75" spans="2:58" ht="15.75" thickBot="1">
      <c r="B75" s="116" t="s">
        <v>10</v>
      </c>
      <c r="C75" s="92">
        <v>18</v>
      </c>
      <c r="D75" s="91">
        <v>0.32100000000000001</v>
      </c>
      <c r="E75" s="92">
        <v>13</v>
      </c>
      <c r="F75" s="91">
        <v>0.23214285714285715</v>
      </c>
      <c r="G75" s="92">
        <v>13</v>
      </c>
      <c r="H75" s="91">
        <v>0.23214285714285715</v>
      </c>
      <c r="I75" s="92">
        <v>9</v>
      </c>
      <c r="J75" s="91">
        <v>0.16071428571428573</v>
      </c>
      <c r="K75" s="92">
        <v>3</v>
      </c>
      <c r="L75" s="93">
        <v>5.3571428571428568E-2</v>
      </c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</row>
    <row r="76" spans="2:58" ht="15.75" thickTop="1"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</row>
    <row r="77" spans="2:58"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</row>
    <row r="78" spans="2:58" ht="15.75" thickBot="1">
      <c r="B78" s="500" t="s">
        <v>345</v>
      </c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298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</row>
    <row r="79" spans="2:58" ht="15.75" thickTop="1">
      <c r="B79" s="525"/>
      <c r="C79" s="528" t="s">
        <v>61</v>
      </c>
      <c r="D79" s="529"/>
      <c r="E79" s="529"/>
      <c r="F79" s="529"/>
      <c r="G79" s="529"/>
      <c r="H79" s="529"/>
      <c r="I79" s="529"/>
      <c r="J79" s="529"/>
      <c r="K79" s="529"/>
      <c r="L79" s="529"/>
      <c r="M79" s="529"/>
      <c r="N79" s="530"/>
      <c r="O79" s="298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</row>
    <row r="80" spans="2:58" ht="17.25" customHeight="1">
      <c r="B80" s="526"/>
      <c r="C80" s="531" t="s">
        <v>62</v>
      </c>
      <c r="D80" s="532"/>
      <c r="E80" s="532"/>
      <c r="F80" s="532"/>
      <c r="G80" s="533" t="s">
        <v>63</v>
      </c>
      <c r="H80" s="533"/>
      <c r="I80" s="533"/>
      <c r="J80" s="533"/>
      <c r="K80" s="533" t="s">
        <v>64</v>
      </c>
      <c r="L80" s="533"/>
      <c r="M80" s="533"/>
      <c r="N80" s="534"/>
      <c r="O80" s="298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</row>
    <row r="81" spans="2:58" ht="28.5" customHeight="1">
      <c r="B81" s="526"/>
      <c r="C81" s="535" t="s">
        <v>346</v>
      </c>
      <c r="D81" s="536"/>
      <c r="E81" s="536"/>
      <c r="F81" s="537"/>
      <c r="G81" s="533" t="s">
        <v>306</v>
      </c>
      <c r="H81" s="533"/>
      <c r="I81" s="533"/>
      <c r="J81" s="533"/>
      <c r="K81" s="533" t="s">
        <v>306</v>
      </c>
      <c r="L81" s="533"/>
      <c r="M81" s="533"/>
      <c r="N81" s="534"/>
      <c r="O81" s="298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</row>
    <row r="82" spans="2:58" ht="25.5" customHeight="1">
      <c r="B82" s="526"/>
      <c r="C82" s="538" t="s">
        <v>26</v>
      </c>
      <c r="D82" s="539"/>
      <c r="E82" s="539" t="s">
        <v>305</v>
      </c>
      <c r="F82" s="540"/>
      <c r="G82" s="533" t="s">
        <v>26</v>
      </c>
      <c r="H82" s="533"/>
      <c r="I82" s="533" t="s">
        <v>305</v>
      </c>
      <c r="J82" s="533"/>
      <c r="K82" s="533" t="s">
        <v>26</v>
      </c>
      <c r="L82" s="533"/>
      <c r="M82" s="533" t="s">
        <v>305</v>
      </c>
      <c r="N82" s="534"/>
      <c r="O82" s="298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</row>
    <row r="83" spans="2:58" ht="15.75" thickBot="1">
      <c r="B83" s="527"/>
      <c r="C83" s="299" t="s">
        <v>4</v>
      </c>
      <c r="D83" s="254" t="s">
        <v>5</v>
      </c>
      <c r="E83" s="254" t="s">
        <v>4</v>
      </c>
      <c r="F83" s="255" t="s">
        <v>5</v>
      </c>
      <c r="G83" s="300" t="s">
        <v>4</v>
      </c>
      <c r="H83" s="300" t="s">
        <v>5</v>
      </c>
      <c r="I83" s="300" t="s">
        <v>4</v>
      </c>
      <c r="J83" s="300" t="s">
        <v>5</v>
      </c>
      <c r="K83" s="300" t="s">
        <v>4</v>
      </c>
      <c r="L83" s="300" t="s">
        <v>5</v>
      </c>
      <c r="M83" s="300" t="s">
        <v>4</v>
      </c>
      <c r="N83" s="301" t="s">
        <v>5</v>
      </c>
      <c r="O83" s="298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</row>
    <row r="84" spans="2:58" ht="24.75" thickTop="1">
      <c r="B84" s="149" t="s">
        <v>7</v>
      </c>
      <c r="C84" s="302">
        <v>0</v>
      </c>
      <c r="D84" s="83">
        <v>0</v>
      </c>
      <c r="E84" s="84">
        <v>9</v>
      </c>
      <c r="F84" s="266">
        <f>E84/(SUM(I84+E84))</f>
        <v>0.69230769230769229</v>
      </c>
      <c r="G84" s="260">
        <v>0</v>
      </c>
      <c r="H84" s="261">
        <v>0</v>
      </c>
      <c r="I84" s="260">
        <v>4</v>
      </c>
      <c r="J84" s="261">
        <f>I84/(SUM(I84+E84))</f>
        <v>0.30769230769230771</v>
      </c>
      <c r="K84" s="260">
        <v>0</v>
      </c>
      <c r="L84" s="261">
        <v>0</v>
      </c>
      <c r="M84" s="260">
        <v>0</v>
      </c>
      <c r="N84" s="303">
        <v>0</v>
      </c>
      <c r="O84" s="298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</row>
    <row r="85" spans="2:58">
      <c r="B85" s="154" t="s">
        <v>8</v>
      </c>
      <c r="C85" s="304">
        <v>0</v>
      </c>
      <c r="D85" s="87">
        <v>0</v>
      </c>
      <c r="E85" s="88">
        <v>2</v>
      </c>
      <c r="F85" s="267">
        <f>E85/(SUM(I85+E85))</f>
        <v>0.66666666666666663</v>
      </c>
      <c r="G85" s="262">
        <v>0</v>
      </c>
      <c r="H85" s="263">
        <v>0</v>
      </c>
      <c r="I85" s="262">
        <v>1</v>
      </c>
      <c r="J85" s="263">
        <f>I85/(SUM(I85+E85))</f>
        <v>0.33333333333333331</v>
      </c>
      <c r="K85" s="262">
        <v>0</v>
      </c>
      <c r="L85" s="263">
        <v>0</v>
      </c>
      <c r="M85" s="262">
        <v>0</v>
      </c>
      <c r="N85" s="305">
        <v>0</v>
      </c>
      <c r="O85" s="298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</row>
    <row r="86" spans="2:58">
      <c r="B86" s="154" t="s">
        <v>9</v>
      </c>
      <c r="C86" s="304">
        <v>1</v>
      </c>
      <c r="D86" s="87">
        <f>C86/(SUM(I86+E86+C86+G86+K86+M86))</f>
        <v>2.5000000000000001E-2</v>
      </c>
      <c r="E86" s="88">
        <v>27</v>
      </c>
      <c r="F86" s="267">
        <f>E86/(SUM(I86+E86+C86+G86+K86+M86))</f>
        <v>0.67500000000000004</v>
      </c>
      <c r="G86" s="262">
        <v>2</v>
      </c>
      <c r="H86" s="263">
        <f>G86/(SUM(I86+E86+C86+G86+K86+M86))</f>
        <v>0.05</v>
      </c>
      <c r="I86" s="262">
        <v>8</v>
      </c>
      <c r="J86" s="263">
        <f>I86/(SUM(I86+E86+C86+G86+K86+M86))</f>
        <v>0.2</v>
      </c>
      <c r="K86" s="262">
        <v>1</v>
      </c>
      <c r="L86" s="263">
        <v>2.5000000000000001E-2</v>
      </c>
      <c r="M86" s="262">
        <v>1</v>
      </c>
      <c r="N86" s="305">
        <v>2.5000000000000001E-2</v>
      </c>
      <c r="O86" s="298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</row>
    <row r="87" spans="2:58" ht="15.75" thickBot="1">
      <c r="B87" s="159" t="s">
        <v>10</v>
      </c>
      <c r="C87" s="306">
        <v>1</v>
      </c>
      <c r="D87" s="91">
        <f>C87/SUM(C87,E87,G87,I87,K87,M87)</f>
        <v>1.7857142857142856E-2</v>
      </c>
      <c r="E87" s="92">
        <v>38</v>
      </c>
      <c r="F87" s="268">
        <f>E87/SUM(C87,E87,G87,I87,K87,M87)</f>
        <v>0.6785714285714286</v>
      </c>
      <c r="G87" s="264">
        <v>2</v>
      </c>
      <c r="H87" s="265">
        <f>G87/SUM(C87,E87,G87,I87,K87,M87)</f>
        <v>3.5714285714285712E-2</v>
      </c>
      <c r="I87" s="264">
        <v>13</v>
      </c>
      <c r="J87" s="265">
        <f>I87/SUM(C87,E87,G87,I87,K87,M87)</f>
        <v>0.23214285714285715</v>
      </c>
      <c r="K87" s="264">
        <v>1</v>
      </c>
      <c r="L87" s="265">
        <f>K87/SUM(C87,E87,G87,I87,K87,M87)</f>
        <v>1.7857142857142856E-2</v>
      </c>
      <c r="M87" s="264">
        <v>1</v>
      </c>
      <c r="N87" s="307">
        <f>M87/SUM(C87,E87,G87,I87,K87,M87)</f>
        <v>1.7857142857142856E-2</v>
      </c>
      <c r="O87" s="297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</row>
    <row r="88" spans="2:58" ht="15.75" thickTop="1">
      <c r="B88" s="308"/>
      <c r="C88" s="256"/>
      <c r="D88" s="257"/>
      <c r="E88" s="258"/>
      <c r="F88" s="259"/>
      <c r="G88" s="252"/>
      <c r="H88" s="253"/>
      <c r="I88" s="252"/>
      <c r="J88" s="253"/>
      <c r="K88" s="252"/>
      <c r="L88" s="253"/>
      <c r="M88" s="252"/>
      <c r="N88" s="253"/>
      <c r="O88" s="297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</row>
    <row r="89" spans="2:58" ht="18">
      <c r="B89" s="117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298"/>
      <c r="O89" s="298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</row>
    <row r="90" spans="2:58"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</row>
    <row r="91" spans="2:58" ht="18" customHeight="1" thickBot="1">
      <c r="B91" s="524" t="s">
        <v>65</v>
      </c>
      <c r="C91" s="524"/>
      <c r="D91" s="524"/>
      <c r="E91" s="524"/>
      <c r="F91" s="524"/>
      <c r="G91" s="524"/>
      <c r="H91" s="524"/>
      <c r="I91" s="524"/>
      <c r="J91" s="524"/>
      <c r="K91" s="524"/>
      <c r="L91" s="524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</row>
    <row r="92" spans="2:58" ht="15" customHeight="1" thickTop="1">
      <c r="B92" s="557"/>
      <c r="C92" s="518" t="s">
        <v>66</v>
      </c>
      <c r="D92" s="519"/>
      <c r="E92" s="519"/>
      <c r="F92" s="519"/>
      <c r="G92" s="519"/>
      <c r="H92" s="519"/>
      <c r="I92" s="519"/>
      <c r="J92" s="519"/>
      <c r="K92" s="519"/>
      <c r="L92" s="520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</row>
    <row r="93" spans="2:58" ht="15" customHeight="1">
      <c r="B93" s="558"/>
      <c r="C93" s="521" t="s">
        <v>67</v>
      </c>
      <c r="D93" s="522"/>
      <c r="E93" s="522" t="s">
        <v>307</v>
      </c>
      <c r="F93" s="522"/>
      <c r="G93" s="522" t="s">
        <v>69</v>
      </c>
      <c r="H93" s="522"/>
      <c r="I93" s="522" t="s">
        <v>70</v>
      </c>
      <c r="J93" s="522"/>
      <c r="K93" s="522" t="s">
        <v>71</v>
      </c>
      <c r="L93" s="52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</row>
    <row r="94" spans="2:58" ht="15" customHeight="1" thickBot="1">
      <c r="B94" s="559"/>
      <c r="C94" s="110" t="s">
        <v>4</v>
      </c>
      <c r="D94" s="111" t="s">
        <v>5</v>
      </c>
      <c r="E94" s="111" t="s">
        <v>4</v>
      </c>
      <c r="F94" s="111" t="s">
        <v>5</v>
      </c>
      <c r="G94" s="111" t="s">
        <v>4</v>
      </c>
      <c r="H94" s="111" t="s">
        <v>5</v>
      </c>
      <c r="I94" s="111" t="s">
        <v>4</v>
      </c>
      <c r="J94" s="111" t="s">
        <v>5</v>
      </c>
      <c r="K94" s="111" t="s">
        <v>4</v>
      </c>
      <c r="L94" s="112" t="s">
        <v>5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</row>
    <row r="95" spans="2:58" ht="24.75" thickTop="1">
      <c r="B95" s="114" t="s">
        <v>7</v>
      </c>
      <c r="C95" s="82">
        <v>9</v>
      </c>
      <c r="D95" s="83">
        <v>0.69230769230769229</v>
      </c>
      <c r="E95" s="84">
        <v>0</v>
      </c>
      <c r="F95" s="83">
        <v>0</v>
      </c>
      <c r="G95" s="84">
        <v>4</v>
      </c>
      <c r="H95" s="83">
        <v>0.30769230769230771</v>
      </c>
      <c r="I95" s="84">
        <v>0</v>
      </c>
      <c r="J95" s="83">
        <v>0</v>
      </c>
      <c r="K95" s="84">
        <v>0</v>
      </c>
      <c r="L95" s="85">
        <v>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</row>
    <row r="96" spans="2:58">
      <c r="B96" s="115" t="s">
        <v>8</v>
      </c>
      <c r="C96" s="86">
        <v>2</v>
      </c>
      <c r="D96" s="87">
        <v>0.66666666666666674</v>
      </c>
      <c r="E96" s="88">
        <v>0</v>
      </c>
      <c r="F96" s="87">
        <v>0</v>
      </c>
      <c r="G96" s="88">
        <v>1</v>
      </c>
      <c r="H96" s="87">
        <v>0.33333333333333337</v>
      </c>
      <c r="I96" s="88">
        <v>0</v>
      </c>
      <c r="J96" s="87">
        <v>0</v>
      </c>
      <c r="K96" s="88">
        <v>0</v>
      </c>
      <c r="L96" s="89">
        <v>0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</row>
    <row r="97" spans="2:58">
      <c r="B97" s="115" t="s">
        <v>9</v>
      </c>
      <c r="C97" s="86">
        <v>16</v>
      </c>
      <c r="D97" s="87">
        <v>0.4</v>
      </c>
      <c r="E97" s="88">
        <v>4</v>
      </c>
      <c r="F97" s="87">
        <v>0.1</v>
      </c>
      <c r="G97" s="88">
        <v>12</v>
      </c>
      <c r="H97" s="87">
        <v>0.3</v>
      </c>
      <c r="I97" s="88">
        <v>8</v>
      </c>
      <c r="J97" s="87">
        <v>0.2</v>
      </c>
      <c r="K97" s="88">
        <v>0</v>
      </c>
      <c r="L97" s="89">
        <v>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</row>
    <row r="98" spans="2:58" ht="15.75" thickBot="1">
      <c r="B98" s="116" t="s">
        <v>10</v>
      </c>
      <c r="C98" s="90">
        <v>27</v>
      </c>
      <c r="D98" s="91">
        <v>0.48214285714285715</v>
      </c>
      <c r="E98" s="92">
        <v>4</v>
      </c>
      <c r="F98" s="91">
        <v>7.1428571428571438E-2</v>
      </c>
      <c r="G98" s="92">
        <v>17</v>
      </c>
      <c r="H98" s="91">
        <v>0.3035714285714286</v>
      </c>
      <c r="I98" s="92">
        <v>8</v>
      </c>
      <c r="J98" s="91">
        <v>0.14285714285714288</v>
      </c>
      <c r="K98" s="92">
        <v>0</v>
      </c>
      <c r="L98" s="93">
        <v>0</v>
      </c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</row>
    <row r="99" spans="2:58" ht="15.75" thickTop="1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</row>
    <row r="100" spans="2:58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</row>
    <row r="101" spans="2:58"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</row>
    <row r="102" spans="2:58">
      <c r="B102" s="479" t="s">
        <v>513</v>
      </c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</row>
    <row r="103" spans="2:58" ht="18" customHeight="1" thickBot="1">
      <c r="B103" s="524" t="s">
        <v>308</v>
      </c>
      <c r="C103" s="524"/>
      <c r="D103" s="524"/>
      <c r="E103" s="524"/>
      <c r="F103" s="524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</row>
    <row r="104" spans="2:58" ht="15" customHeight="1" thickTop="1">
      <c r="B104" s="546"/>
      <c r="C104" s="518" t="s">
        <v>309</v>
      </c>
      <c r="D104" s="519"/>
      <c r="E104" s="519"/>
      <c r="F104" s="520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</row>
    <row r="105" spans="2:58" ht="27.95" customHeight="1">
      <c r="B105" s="547"/>
      <c r="C105" s="521" t="s">
        <v>310</v>
      </c>
      <c r="D105" s="522"/>
      <c r="E105" s="522" t="s">
        <v>311</v>
      </c>
      <c r="F105" s="52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</row>
    <row r="106" spans="2:58" ht="15" customHeight="1" thickBot="1">
      <c r="B106" s="548"/>
      <c r="C106" s="110" t="s">
        <v>4</v>
      </c>
      <c r="D106" s="111" t="s">
        <v>5</v>
      </c>
      <c r="E106" s="111" t="s">
        <v>4</v>
      </c>
      <c r="F106" s="112" t="s">
        <v>5</v>
      </c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</row>
    <row r="107" spans="2:58" ht="15.75" thickTop="1">
      <c r="B107" s="114" t="s">
        <v>9</v>
      </c>
      <c r="C107" s="82">
        <v>1</v>
      </c>
      <c r="D107" s="83">
        <v>0.25</v>
      </c>
      <c r="E107" s="84">
        <v>3</v>
      </c>
      <c r="F107" s="85">
        <v>0.75</v>
      </c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</row>
    <row r="108" spans="2:58" ht="15.75" thickBot="1">
      <c r="B108" s="116" t="s">
        <v>10</v>
      </c>
      <c r="C108" s="90">
        <v>1</v>
      </c>
      <c r="D108" s="91">
        <v>0.25</v>
      </c>
      <c r="E108" s="92">
        <v>3</v>
      </c>
      <c r="F108" s="93">
        <v>0.75</v>
      </c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</row>
    <row r="109" spans="2:58" ht="15" customHeight="1" thickTop="1"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</row>
    <row r="110" spans="2:58" ht="15" customHeight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</row>
    <row r="111" spans="2:58" ht="18">
      <c r="B111" s="117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</row>
    <row r="112" spans="2:58">
      <c r="B112" s="479" t="s">
        <v>512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</row>
    <row r="113" spans="2:58" ht="15.75" thickBot="1">
      <c r="B113" s="524" t="s">
        <v>72</v>
      </c>
      <c r="C113" s="524"/>
      <c r="D113" s="524"/>
      <c r="E113" s="524"/>
      <c r="F113" s="524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</row>
    <row r="114" spans="2:58" ht="15.75" thickTop="1">
      <c r="B114" s="546"/>
      <c r="C114" s="518" t="s">
        <v>509</v>
      </c>
      <c r="D114" s="519"/>
      <c r="E114" s="519"/>
      <c r="F114" s="520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</row>
    <row r="115" spans="2:58" ht="18" customHeight="1">
      <c r="B115" s="547"/>
      <c r="C115" s="521" t="s">
        <v>26</v>
      </c>
      <c r="D115" s="522"/>
      <c r="E115" s="522" t="s">
        <v>27</v>
      </c>
      <c r="F115" s="52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</row>
    <row r="116" spans="2:58" ht="15" customHeight="1" thickBot="1">
      <c r="B116" s="548"/>
      <c r="C116" s="110" t="s">
        <v>4</v>
      </c>
      <c r="D116" s="111" t="s">
        <v>5</v>
      </c>
      <c r="E116" s="111" t="s">
        <v>4</v>
      </c>
      <c r="F116" s="112" t="s">
        <v>5</v>
      </c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</row>
    <row r="117" spans="2:58" ht="24.75" thickTop="1">
      <c r="B117" s="114" t="s">
        <v>7</v>
      </c>
      <c r="C117" s="82">
        <v>2</v>
      </c>
      <c r="D117" s="83">
        <v>0.15384615384615385</v>
      </c>
      <c r="E117" s="84">
        <v>11</v>
      </c>
      <c r="F117" s="85">
        <v>0.84615384615384615</v>
      </c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</row>
    <row r="118" spans="2:58">
      <c r="B118" s="115" t="s">
        <v>8</v>
      </c>
      <c r="C118" s="86">
        <v>1</v>
      </c>
      <c r="D118" s="87">
        <v>0.33333333333333337</v>
      </c>
      <c r="E118" s="88">
        <v>2</v>
      </c>
      <c r="F118" s="89">
        <v>0.66666666666666674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</row>
    <row r="119" spans="2:58">
      <c r="B119" s="115" t="s">
        <v>9</v>
      </c>
      <c r="C119" s="86">
        <v>2</v>
      </c>
      <c r="D119" s="87">
        <v>6.25E-2</v>
      </c>
      <c r="E119" s="88">
        <v>30</v>
      </c>
      <c r="F119" s="89">
        <v>0.9375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</row>
    <row r="120" spans="2:58" ht="15.75" thickBot="1">
      <c r="B120" s="116" t="s">
        <v>10</v>
      </c>
      <c r="C120" s="90">
        <v>5</v>
      </c>
      <c r="D120" s="91">
        <v>0.10416666666666666</v>
      </c>
      <c r="E120" s="92">
        <v>43</v>
      </c>
      <c r="F120" s="93">
        <v>0.89583333333333326</v>
      </c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</row>
    <row r="121" spans="2:58" ht="15" customHeight="1" thickTop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</row>
    <row r="122" spans="2:58" ht="15" customHeight="1"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</row>
    <row r="123" spans="2:58" ht="18">
      <c r="B123" s="117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</row>
    <row r="124" spans="2:58">
      <c r="B124" s="479" t="s">
        <v>514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</row>
    <row r="125" spans="2:58" ht="15.75" thickBot="1">
      <c r="B125" s="524" t="s">
        <v>74</v>
      </c>
      <c r="C125" s="524"/>
      <c r="D125" s="524"/>
      <c r="E125" s="524"/>
      <c r="F125" s="524"/>
      <c r="G125" s="524"/>
      <c r="H125" s="524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</row>
    <row r="126" spans="2:58" ht="15.75" thickTop="1">
      <c r="B126" s="546"/>
      <c r="C126" s="518" t="s">
        <v>75</v>
      </c>
      <c r="D126" s="519"/>
      <c r="E126" s="519"/>
      <c r="F126" s="519"/>
      <c r="G126" s="519"/>
      <c r="H126" s="520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</row>
    <row r="127" spans="2:58" ht="30" customHeight="1">
      <c r="B127" s="547"/>
      <c r="C127" s="521" t="s">
        <v>76</v>
      </c>
      <c r="D127" s="522"/>
      <c r="E127" s="522" t="s">
        <v>77</v>
      </c>
      <c r="F127" s="522"/>
      <c r="G127" s="522" t="s">
        <v>33</v>
      </c>
      <c r="H127" s="52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</row>
    <row r="128" spans="2:58" ht="15" customHeight="1" thickBot="1">
      <c r="B128" s="548"/>
      <c r="C128" s="110" t="s">
        <v>4</v>
      </c>
      <c r="D128" s="111" t="s">
        <v>5</v>
      </c>
      <c r="E128" s="111" t="s">
        <v>4</v>
      </c>
      <c r="F128" s="111" t="s">
        <v>5</v>
      </c>
      <c r="G128" s="111" t="s">
        <v>4</v>
      </c>
      <c r="H128" s="112" t="s">
        <v>5</v>
      </c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</row>
    <row r="129" spans="2:58" ht="24.75" thickTop="1">
      <c r="B129" s="114" t="s">
        <v>7</v>
      </c>
      <c r="C129" s="82">
        <v>0</v>
      </c>
      <c r="D129" s="83">
        <v>0</v>
      </c>
      <c r="E129" s="84">
        <v>3</v>
      </c>
      <c r="F129" s="83">
        <v>0.75</v>
      </c>
      <c r="G129" s="84">
        <v>1</v>
      </c>
      <c r="H129" s="85">
        <v>0.25</v>
      </c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</row>
    <row r="130" spans="2:58">
      <c r="B130" s="115" t="s">
        <v>8</v>
      </c>
      <c r="C130" s="86">
        <v>0</v>
      </c>
      <c r="D130" s="87">
        <v>0</v>
      </c>
      <c r="E130" s="88">
        <v>0</v>
      </c>
      <c r="F130" s="87">
        <v>0</v>
      </c>
      <c r="G130" s="88">
        <v>1</v>
      </c>
      <c r="H130" s="89">
        <v>1</v>
      </c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</row>
    <row r="131" spans="2:58">
      <c r="B131" s="115" t="s">
        <v>9</v>
      </c>
      <c r="C131" s="86">
        <v>1</v>
      </c>
      <c r="D131" s="87">
        <v>8.3333333333333343E-2</v>
      </c>
      <c r="E131" s="88">
        <v>3</v>
      </c>
      <c r="F131" s="87">
        <v>0.25</v>
      </c>
      <c r="G131" s="88">
        <v>8</v>
      </c>
      <c r="H131" s="89">
        <v>0.66666666666666674</v>
      </c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</row>
    <row r="132" spans="2:58" ht="15.75" thickBot="1">
      <c r="B132" s="116" t="s">
        <v>10</v>
      </c>
      <c r="C132" s="90">
        <v>1</v>
      </c>
      <c r="D132" s="91">
        <v>5.8823529411764712E-2</v>
      </c>
      <c r="E132" s="92">
        <v>6</v>
      </c>
      <c r="F132" s="91">
        <v>0.35294117647058826</v>
      </c>
      <c r="G132" s="92">
        <v>10</v>
      </c>
      <c r="H132" s="93">
        <v>0.58823529411764708</v>
      </c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</row>
    <row r="133" spans="2:58" ht="15" customHeight="1" thickTop="1"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</row>
    <row r="134" spans="2:58" ht="15" customHeight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</row>
    <row r="135" spans="2:58" ht="18">
      <c r="B135" s="117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</row>
    <row r="136" spans="2:58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</row>
    <row r="137" spans="2:58" ht="15.75" thickBot="1">
      <c r="B137" s="524" t="s">
        <v>78</v>
      </c>
      <c r="C137" s="524"/>
      <c r="D137" s="524"/>
      <c r="E137" s="524"/>
      <c r="F137" s="524"/>
      <c r="G137" s="524"/>
      <c r="H137" s="524"/>
      <c r="I137" s="524"/>
      <c r="J137" s="524"/>
      <c r="K137" s="524"/>
      <c r="L137" s="524"/>
      <c r="M137" s="524"/>
      <c r="N137" s="524"/>
      <c r="O137" s="524"/>
      <c r="P137" s="524"/>
      <c r="Q137" s="524"/>
      <c r="R137" s="524"/>
      <c r="S137" s="524"/>
      <c r="T137" s="524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</row>
    <row r="138" spans="2:58" ht="15.75" thickTop="1">
      <c r="B138" s="546"/>
      <c r="C138" s="518" t="s">
        <v>79</v>
      </c>
      <c r="D138" s="519"/>
      <c r="E138" s="519"/>
      <c r="F138" s="519"/>
      <c r="G138" s="519" t="s">
        <v>80</v>
      </c>
      <c r="H138" s="519"/>
      <c r="I138" s="519"/>
      <c r="J138" s="519"/>
      <c r="K138" s="519"/>
      <c r="L138" s="519"/>
      <c r="M138" s="519"/>
      <c r="N138" s="519"/>
      <c r="O138" s="519"/>
      <c r="P138" s="519"/>
      <c r="Q138" s="519"/>
      <c r="R138" s="519"/>
      <c r="S138" s="519"/>
      <c r="T138" s="520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</row>
    <row r="139" spans="2:58" ht="18" customHeight="1">
      <c r="B139" s="547"/>
      <c r="C139" s="521" t="s">
        <v>81</v>
      </c>
      <c r="D139" s="522"/>
      <c r="E139" s="522" t="s">
        <v>82</v>
      </c>
      <c r="F139" s="522"/>
      <c r="G139" s="522" t="s">
        <v>83</v>
      </c>
      <c r="H139" s="522"/>
      <c r="I139" s="522" t="s">
        <v>84</v>
      </c>
      <c r="J139" s="522"/>
      <c r="K139" s="522" t="s">
        <v>85</v>
      </c>
      <c r="L139" s="522"/>
      <c r="M139" s="522" t="s">
        <v>86</v>
      </c>
      <c r="N139" s="522"/>
      <c r="O139" s="522" t="s">
        <v>87</v>
      </c>
      <c r="P139" s="522"/>
      <c r="Q139" s="522" t="s">
        <v>88</v>
      </c>
      <c r="R139" s="522"/>
      <c r="S139" s="522" t="s">
        <v>89</v>
      </c>
      <c r="T139" s="52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</row>
    <row r="140" spans="2:58" ht="27.95" customHeight="1" thickBot="1">
      <c r="B140" s="548"/>
      <c r="C140" s="110" t="s">
        <v>4</v>
      </c>
      <c r="D140" s="111" t="s">
        <v>5</v>
      </c>
      <c r="E140" s="111" t="s">
        <v>4</v>
      </c>
      <c r="F140" s="111" t="s">
        <v>5</v>
      </c>
      <c r="G140" s="111" t="s">
        <v>4</v>
      </c>
      <c r="H140" s="111" t="s">
        <v>5</v>
      </c>
      <c r="I140" s="111" t="s">
        <v>4</v>
      </c>
      <c r="J140" s="111" t="s">
        <v>5</v>
      </c>
      <c r="K140" s="111" t="s">
        <v>4</v>
      </c>
      <c r="L140" s="111" t="s">
        <v>5</v>
      </c>
      <c r="M140" s="111" t="s">
        <v>4</v>
      </c>
      <c r="N140" s="111" t="s">
        <v>5</v>
      </c>
      <c r="O140" s="111" t="s">
        <v>4</v>
      </c>
      <c r="P140" s="111" t="s">
        <v>5</v>
      </c>
      <c r="Q140" s="111" t="s">
        <v>4</v>
      </c>
      <c r="R140" s="111" t="s">
        <v>5</v>
      </c>
      <c r="S140" s="111" t="s">
        <v>4</v>
      </c>
      <c r="T140" s="112" t="s">
        <v>5</v>
      </c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</row>
    <row r="141" spans="2:58" ht="24.75" thickTop="1">
      <c r="B141" s="114" t="s">
        <v>7</v>
      </c>
      <c r="C141" s="82">
        <v>7</v>
      </c>
      <c r="D141" s="83">
        <v>0.53846153846153844</v>
      </c>
      <c r="E141" s="84">
        <v>6</v>
      </c>
      <c r="F141" s="83">
        <v>0.46153846153846151</v>
      </c>
      <c r="G141" s="84">
        <v>12</v>
      </c>
      <c r="H141" s="83">
        <v>0.92307692307692302</v>
      </c>
      <c r="I141" s="84">
        <v>0</v>
      </c>
      <c r="J141" s="83">
        <v>0</v>
      </c>
      <c r="K141" s="84">
        <v>0</v>
      </c>
      <c r="L141" s="83">
        <v>0</v>
      </c>
      <c r="M141" s="84">
        <v>1</v>
      </c>
      <c r="N141" s="83">
        <v>7.6923076923076927E-2</v>
      </c>
      <c r="O141" s="84">
        <v>0</v>
      </c>
      <c r="P141" s="83">
        <v>0</v>
      </c>
      <c r="Q141" s="84">
        <v>0</v>
      </c>
      <c r="R141" s="83">
        <v>0</v>
      </c>
      <c r="S141" s="84">
        <v>0</v>
      </c>
      <c r="T141" s="85">
        <v>0</v>
      </c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</row>
    <row r="142" spans="2:58">
      <c r="B142" s="115" t="s">
        <v>8</v>
      </c>
      <c r="C142" s="86">
        <v>1</v>
      </c>
      <c r="D142" s="87">
        <v>0.33333333333333337</v>
      </c>
      <c r="E142" s="88">
        <v>2</v>
      </c>
      <c r="F142" s="87">
        <v>0.66666666666666674</v>
      </c>
      <c r="G142" s="88">
        <v>3</v>
      </c>
      <c r="H142" s="87">
        <v>1</v>
      </c>
      <c r="I142" s="88">
        <v>0</v>
      </c>
      <c r="J142" s="87">
        <v>0</v>
      </c>
      <c r="K142" s="88">
        <v>0</v>
      </c>
      <c r="L142" s="87">
        <v>0</v>
      </c>
      <c r="M142" s="88">
        <v>0</v>
      </c>
      <c r="N142" s="87">
        <v>0</v>
      </c>
      <c r="O142" s="88">
        <v>0</v>
      </c>
      <c r="P142" s="87">
        <v>0</v>
      </c>
      <c r="Q142" s="88">
        <v>0</v>
      </c>
      <c r="R142" s="87">
        <v>0</v>
      </c>
      <c r="S142" s="88">
        <v>0</v>
      </c>
      <c r="T142" s="89">
        <v>0</v>
      </c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</row>
    <row r="143" spans="2:58">
      <c r="B143" s="115" t="s">
        <v>9</v>
      </c>
      <c r="C143" s="86">
        <v>15</v>
      </c>
      <c r="D143" s="87">
        <v>0.375</v>
      </c>
      <c r="E143" s="88">
        <v>25</v>
      </c>
      <c r="F143" s="87">
        <v>0.625</v>
      </c>
      <c r="G143" s="88">
        <v>33</v>
      </c>
      <c r="H143" s="87">
        <v>0.82499999999999996</v>
      </c>
      <c r="I143" s="88">
        <v>1</v>
      </c>
      <c r="J143" s="87">
        <v>2.5000000000000001E-2</v>
      </c>
      <c r="K143" s="88">
        <v>0</v>
      </c>
      <c r="L143" s="87">
        <v>0</v>
      </c>
      <c r="M143" s="88">
        <v>0</v>
      </c>
      <c r="N143" s="87">
        <v>0</v>
      </c>
      <c r="O143" s="88">
        <v>2</v>
      </c>
      <c r="P143" s="87">
        <v>0.05</v>
      </c>
      <c r="Q143" s="88">
        <v>3</v>
      </c>
      <c r="R143" s="87">
        <v>7.4999999999999997E-2</v>
      </c>
      <c r="S143" s="88">
        <v>1</v>
      </c>
      <c r="T143" s="89">
        <v>2.5000000000000001E-2</v>
      </c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</row>
    <row r="144" spans="2:58" ht="15.75" thickBot="1">
      <c r="B144" s="116" t="s">
        <v>10</v>
      </c>
      <c r="C144" s="90">
        <v>23</v>
      </c>
      <c r="D144" s="91">
        <v>0.4107142857142857</v>
      </c>
      <c r="E144" s="92">
        <v>33</v>
      </c>
      <c r="F144" s="91">
        <v>0.5892857142857143</v>
      </c>
      <c r="G144" s="92">
        <v>48</v>
      </c>
      <c r="H144" s="91">
        <v>0.8571428571428571</v>
      </c>
      <c r="I144" s="92">
        <v>1</v>
      </c>
      <c r="J144" s="91">
        <v>1.785714285714286E-2</v>
      </c>
      <c r="K144" s="92">
        <v>0</v>
      </c>
      <c r="L144" s="91">
        <v>0</v>
      </c>
      <c r="M144" s="92">
        <v>1</v>
      </c>
      <c r="N144" s="91">
        <v>1.785714285714286E-2</v>
      </c>
      <c r="O144" s="92">
        <v>2</v>
      </c>
      <c r="P144" s="91">
        <v>3.5714285714285719E-2</v>
      </c>
      <c r="Q144" s="92">
        <v>3</v>
      </c>
      <c r="R144" s="91">
        <v>5.3571428571428568E-2</v>
      </c>
      <c r="S144" s="92">
        <v>1</v>
      </c>
      <c r="T144" s="93">
        <v>1.785714285714286E-2</v>
      </c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</row>
    <row r="145" spans="2:58" ht="15" customHeight="1" thickTop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</row>
    <row r="146" spans="2:58" ht="15" customHeight="1"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</row>
    <row r="147" spans="2:58" ht="18">
      <c r="B147" s="117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</row>
    <row r="148" spans="2:58"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</row>
    <row r="149" spans="2:58" ht="15.75" thickBot="1">
      <c r="B149" s="524" t="s">
        <v>90</v>
      </c>
      <c r="C149" s="524"/>
      <c r="D149" s="524"/>
      <c r="E149" s="524"/>
      <c r="F149" s="524"/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  <c r="Q149" s="524"/>
      <c r="R149" s="524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</row>
    <row r="150" spans="2:58" ht="15.75" thickTop="1">
      <c r="B150" s="546"/>
      <c r="C150" s="518" t="s">
        <v>91</v>
      </c>
      <c r="D150" s="519"/>
      <c r="E150" s="519"/>
      <c r="F150" s="519"/>
      <c r="G150" s="519"/>
      <c r="H150" s="519"/>
      <c r="I150" s="519"/>
      <c r="J150" s="519"/>
      <c r="K150" s="519"/>
      <c r="L150" s="519"/>
      <c r="M150" s="519"/>
      <c r="N150" s="519"/>
      <c r="O150" s="519"/>
      <c r="P150" s="519"/>
      <c r="Q150" s="519"/>
      <c r="R150" s="520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</row>
    <row r="151" spans="2:58" ht="33.75" customHeight="1">
      <c r="B151" s="547"/>
      <c r="C151" s="521" t="s">
        <v>92</v>
      </c>
      <c r="D151" s="522"/>
      <c r="E151" s="522" t="s">
        <v>93</v>
      </c>
      <c r="F151" s="522"/>
      <c r="G151" s="522" t="s">
        <v>94</v>
      </c>
      <c r="H151" s="522"/>
      <c r="I151" s="522" t="s">
        <v>95</v>
      </c>
      <c r="J151" s="522"/>
      <c r="K151" s="522" t="s">
        <v>96</v>
      </c>
      <c r="L151" s="522"/>
      <c r="M151" s="522" t="s">
        <v>97</v>
      </c>
      <c r="N151" s="522"/>
      <c r="O151" s="522" t="s">
        <v>98</v>
      </c>
      <c r="P151" s="522"/>
      <c r="Q151" s="522" t="s">
        <v>99</v>
      </c>
      <c r="R151" s="52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</row>
    <row r="152" spans="2:58" ht="15" customHeight="1" thickBot="1">
      <c r="B152" s="548"/>
      <c r="C152" s="110" t="s">
        <v>4</v>
      </c>
      <c r="D152" s="111" t="s">
        <v>5</v>
      </c>
      <c r="E152" s="111" t="s">
        <v>4</v>
      </c>
      <c r="F152" s="111" t="s">
        <v>5</v>
      </c>
      <c r="G152" s="111" t="s">
        <v>4</v>
      </c>
      <c r="H152" s="111" t="s">
        <v>5</v>
      </c>
      <c r="I152" s="111" t="s">
        <v>4</v>
      </c>
      <c r="J152" s="111" t="s">
        <v>5</v>
      </c>
      <c r="K152" s="111" t="s">
        <v>4</v>
      </c>
      <c r="L152" s="111" t="s">
        <v>5</v>
      </c>
      <c r="M152" s="111" t="s">
        <v>4</v>
      </c>
      <c r="N152" s="111" t="s">
        <v>5</v>
      </c>
      <c r="O152" s="111" t="s">
        <v>4</v>
      </c>
      <c r="P152" s="111" t="s">
        <v>5</v>
      </c>
      <c r="Q152" s="111" t="s">
        <v>4</v>
      </c>
      <c r="R152" s="112" t="s">
        <v>5</v>
      </c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</row>
    <row r="153" spans="2:58" ht="24.75" thickTop="1">
      <c r="B153" s="114" t="s">
        <v>7</v>
      </c>
      <c r="C153" s="82">
        <v>0</v>
      </c>
      <c r="D153" s="83">
        <v>0</v>
      </c>
      <c r="E153" s="84">
        <v>0</v>
      </c>
      <c r="F153" s="83">
        <v>0</v>
      </c>
      <c r="G153" s="84">
        <v>1</v>
      </c>
      <c r="H153" s="83">
        <v>7.6923076923076927E-2</v>
      </c>
      <c r="I153" s="84">
        <v>1</v>
      </c>
      <c r="J153" s="83">
        <v>7.6923076923076927E-2</v>
      </c>
      <c r="K153" s="84">
        <v>4</v>
      </c>
      <c r="L153" s="83">
        <v>0.30769230769230771</v>
      </c>
      <c r="M153" s="84">
        <v>5</v>
      </c>
      <c r="N153" s="83">
        <v>0.38461538461538458</v>
      </c>
      <c r="O153" s="84">
        <v>1</v>
      </c>
      <c r="P153" s="83">
        <v>7.6923076923076927E-2</v>
      </c>
      <c r="Q153" s="84">
        <v>1</v>
      </c>
      <c r="R153" s="85">
        <v>7.6923076923076927E-2</v>
      </c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</row>
    <row r="154" spans="2:58">
      <c r="B154" s="115" t="s">
        <v>8</v>
      </c>
      <c r="C154" s="86">
        <v>0</v>
      </c>
      <c r="D154" s="87">
        <v>0</v>
      </c>
      <c r="E154" s="88">
        <v>0</v>
      </c>
      <c r="F154" s="87">
        <v>0</v>
      </c>
      <c r="G154" s="88">
        <v>0</v>
      </c>
      <c r="H154" s="87">
        <v>0</v>
      </c>
      <c r="I154" s="88">
        <v>0</v>
      </c>
      <c r="J154" s="87">
        <v>0</v>
      </c>
      <c r="K154" s="88">
        <v>2</v>
      </c>
      <c r="L154" s="87">
        <v>1</v>
      </c>
      <c r="M154" s="88">
        <v>0</v>
      </c>
      <c r="N154" s="87">
        <v>0</v>
      </c>
      <c r="O154" s="88">
        <v>0</v>
      </c>
      <c r="P154" s="87">
        <v>0</v>
      </c>
      <c r="Q154" s="88">
        <v>0</v>
      </c>
      <c r="R154" s="89">
        <v>0</v>
      </c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</row>
    <row r="155" spans="2:58">
      <c r="B155" s="115" t="s">
        <v>9</v>
      </c>
      <c r="C155" s="86">
        <v>1</v>
      </c>
      <c r="D155" s="87">
        <v>2.5641025641025644E-2</v>
      </c>
      <c r="E155" s="88">
        <v>3</v>
      </c>
      <c r="F155" s="87">
        <v>7.6923076923076927E-2</v>
      </c>
      <c r="G155" s="88">
        <v>10</v>
      </c>
      <c r="H155" s="87">
        <v>0.25641025641025644</v>
      </c>
      <c r="I155" s="88">
        <v>5</v>
      </c>
      <c r="J155" s="87">
        <v>0.12820512820512822</v>
      </c>
      <c r="K155" s="88">
        <v>4</v>
      </c>
      <c r="L155" s="87">
        <v>0.10256410256410257</v>
      </c>
      <c r="M155" s="88">
        <v>7</v>
      </c>
      <c r="N155" s="87">
        <v>0.17948717948717949</v>
      </c>
      <c r="O155" s="88">
        <v>4</v>
      </c>
      <c r="P155" s="87">
        <v>0.10256410256410257</v>
      </c>
      <c r="Q155" s="88">
        <v>5</v>
      </c>
      <c r="R155" s="89">
        <v>0.12820512820512822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</row>
    <row r="156" spans="2:58" ht="15.75" thickBot="1">
      <c r="B156" s="116" t="s">
        <v>10</v>
      </c>
      <c r="C156" s="90">
        <v>1</v>
      </c>
      <c r="D156" s="91">
        <v>1.8518518518518517E-2</v>
      </c>
      <c r="E156" s="92">
        <v>3</v>
      </c>
      <c r="F156" s="91">
        <v>5.5555555555555552E-2</v>
      </c>
      <c r="G156" s="92">
        <v>11</v>
      </c>
      <c r="H156" s="91">
        <v>0.20370370370370369</v>
      </c>
      <c r="I156" s="92">
        <v>6</v>
      </c>
      <c r="J156" s="91">
        <v>0.1111111111111111</v>
      </c>
      <c r="K156" s="92">
        <v>10</v>
      </c>
      <c r="L156" s="91">
        <v>0.1851851851851852</v>
      </c>
      <c r="M156" s="92">
        <v>12</v>
      </c>
      <c r="N156" s="91">
        <v>0.22222222222222221</v>
      </c>
      <c r="O156" s="92">
        <v>5</v>
      </c>
      <c r="P156" s="91">
        <v>9.2592592592592601E-2</v>
      </c>
      <c r="Q156" s="92">
        <v>6</v>
      </c>
      <c r="R156" s="93">
        <v>0.1111111111111111</v>
      </c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</row>
    <row r="157" spans="2:58" ht="15" customHeight="1" thickTop="1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</row>
    <row r="158" spans="2:58" ht="15" customHeight="1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</row>
    <row r="159" spans="2:58" ht="18">
      <c r="B159" s="117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</row>
    <row r="160" spans="2:58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</row>
    <row r="161" spans="2:58" ht="15.75" thickBot="1">
      <c r="B161" s="524" t="s">
        <v>100</v>
      </c>
      <c r="C161" s="524"/>
      <c r="D161" s="524"/>
      <c r="E161" s="524"/>
      <c r="F161" s="524"/>
      <c r="G161" s="524"/>
      <c r="H161" s="524"/>
      <c r="I161" s="524"/>
      <c r="J161" s="524"/>
      <c r="K161" s="524"/>
      <c r="L161" s="524"/>
      <c r="M161" s="524"/>
      <c r="N161" s="524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</row>
    <row r="162" spans="2:58" ht="15.75" thickTop="1">
      <c r="B162" s="546"/>
      <c r="C162" s="518" t="s">
        <v>101</v>
      </c>
      <c r="D162" s="519"/>
      <c r="E162" s="519"/>
      <c r="F162" s="519"/>
      <c r="G162" s="519"/>
      <c r="H162" s="519"/>
      <c r="I162" s="519"/>
      <c r="J162" s="519"/>
      <c r="K162" s="519"/>
      <c r="L162" s="519"/>
      <c r="M162" s="519"/>
      <c r="N162" s="520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</row>
    <row r="163" spans="2:58" ht="18" customHeight="1">
      <c r="B163" s="547"/>
      <c r="C163" s="521" t="s">
        <v>102</v>
      </c>
      <c r="D163" s="522"/>
      <c r="E163" s="522" t="s">
        <v>103</v>
      </c>
      <c r="F163" s="522"/>
      <c r="G163" s="522" t="s">
        <v>104</v>
      </c>
      <c r="H163" s="522"/>
      <c r="I163" s="522" t="s">
        <v>105</v>
      </c>
      <c r="J163" s="522"/>
      <c r="K163" s="522" t="s">
        <v>106</v>
      </c>
      <c r="L163" s="522"/>
      <c r="M163" s="522" t="s">
        <v>107</v>
      </c>
      <c r="N163" s="52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</row>
    <row r="164" spans="2:58" ht="27.95" customHeight="1" thickBot="1">
      <c r="B164" s="548"/>
      <c r="C164" s="110" t="s">
        <v>4</v>
      </c>
      <c r="D164" s="111" t="s">
        <v>5</v>
      </c>
      <c r="E164" s="111" t="s">
        <v>4</v>
      </c>
      <c r="F164" s="111" t="s">
        <v>5</v>
      </c>
      <c r="G164" s="111" t="s">
        <v>4</v>
      </c>
      <c r="H164" s="111" t="s">
        <v>5</v>
      </c>
      <c r="I164" s="111" t="s">
        <v>4</v>
      </c>
      <c r="J164" s="111" t="s">
        <v>5</v>
      </c>
      <c r="K164" s="111" t="s">
        <v>4</v>
      </c>
      <c r="L164" s="111" t="s">
        <v>5</v>
      </c>
      <c r="M164" s="111" t="s">
        <v>4</v>
      </c>
      <c r="N164" s="112" t="s">
        <v>5</v>
      </c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</row>
    <row r="165" spans="2:58" ht="24.75" thickTop="1">
      <c r="B165" s="114" t="s">
        <v>7</v>
      </c>
      <c r="C165" s="82">
        <v>0</v>
      </c>
      <c r="D165" s="83">
        <v>0</v>
      </c>
      <c r="E165" s="84">
        <v>4</v>
      </c>
      <c r="F165" s="83">
        <v>0.30769230769230771</v>
      </c>
      <c r="G165" s="84">
        <v>0</v>
      </c>
      <c r="H165" s="83">
        <v>0</v>
      </c>
      <c r="I165" s="84">
        <v>3</v>
      </c>
      <c r="J165" s="83">
        <v>0.23076923076923075</v>
      </c>
      <c r="K165" s="84">
        <v>1</v>
      </c>
      <c r="L165" s="83">
        <v>7.6923076923076927E-2</v>
      </c>
      <c r="M165" s="84">
        <v>5</v>
      </c>
      <c r="N165" s="85">
        <v>0.38461538461538458</v>
      </c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</row>
    <row r="166" spans="2:58">
      <c r="B166" s="115" t="s">
        <v>8</v>
      </c>
      <c r="C166" s="86">
        <v>0</v>
      </c>
      <c r="D166" s="87">
        <v>0</v>
      </c>
      <c r="E166" s="88">
        <v>0</v>
      </c>
      <c r="F166" s="87">
        <v>0</v>
      </c>
      <c r="G166" s="88">
        <v>0</v>
      </c>
      <c r="H166" s="87">
        <v>0</v>
      </c>
      <c r="I166" s="88">
        <v>0</v>
      </c>
      <c r="J166" s="87">
        <v>0</v>
      </c>
      <c r="K166" s="88">
        <v>0</v>
      </c>
      <c r="L166" s="87">
        <v>0</v>
      </c>
      <c r="M166" s="88">
        <v>3</v>
      </c>
      <c r="N166" s="89">
        <v>1</v>
      </c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</row>
    <row r="167" spans="2:58">
      <c r="B167" s="115" t="s">
        <v>9</v>
      </c>
      <c r="C167" s="86">
        <v>2</v>
      </c>
      <c r="D167" s="87">
        <v>6.25E-2</v>
      </c>
      <c r="E167" s="88">
        <v>5</v>
      </c>
      <c r="F167" s="87">
        <v>0.15625</v>
      </c>
      <c r="G167" s="88">
        <v>5</v>
      </c>
      <c r="H167" s="87">
        <v>0.15625</v>
      </c>
      <c r="I167" s="88">
        <v>3</v>
      </c>
      <c r="J167" s="87">
        <v>9.375E-2</v>
      </c>
      <c r="K167" s="88">
        <v>4</v>
      </c>
      <c r="L167" s="87">
        <v>0.125</v>
      </c>
      <c r="M167" s="88">
        <v>13</v>
      </c>
      <c r="N167" s="89">
        <v>0.40625</v>
      </c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</row>
    <row r="168" spans="2:58" ht="15.75" thickBot="1">
      <c r="B168" s="116" t="s">
        <v>10</v>
      </c>
      <c r="C168" s="90">
        <v>2</v>
      </c>
      <c r="D168" s="91">
        <v>4.1666666666666671E-2</v>
      </c>
      <c r="E168" s="92">
        <v>9</v>
      </c>
      <c r="F168" s="91">
        <v>0.1875</v>
      </c>
      <c r="G168" s="92">
        <v>5</v>
      </c>
      <c r="H168" s="91">
        <v>0.10416666666666666</v>
      </c>
      <c r="I168" s="92">
        <v>6</v>
      </c>
      <c r="J168" s="91">
        <v>0.125</v>
      </c>
      <c r="K168" s="92">
        <v>5</v>
      </c>
      <c r="L168" s="91">
        <v>0.10416666666666666</v>
      </c>
      <c r="M168" s="92">
        <v>21</v>
      </c>
      <c r="N168" s="93">
        <v>0.4375</v>
      </c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</row>
    <row r="169" spans="2:58" ht="15" customHeight="1" thickTop="1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</row>
    <row r="170" spans="2:58" ht="12.95" customHeight="1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</row>
    <row r="171" spans="2:58" ht="18">
      <c r="B171" s="117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</row>
    <row r="172" spans="2:58" ht="15.75" thickBot="1">
      <c r="B172" s="565" t="s">
        <v>108</v>
      </c>
      <c r="C172" s="565"/>
      <c r="D172" s="565"/>
      <c r="E172" s="565"/>
      <c r="F172" s="565"/>
      <c r="G172" s="565"/>
      <c r="H172" s="565"/>
      <c r="I172" s="565"/>
      <c r="J172" s="565"/>
      <c r="K172" s="565"/>
      <c r="L172" s="565"/>
      <c r="M172" s="565"/>
      <c r="N172" s="565"/>
      <c r="O172" s="565"/>
      <c r="P172" s="565"/>
      <c r="Q172" s="565"/>
      <c r="R172" s="565"/>
      <c r="S172" s="565"/>
      <c r="T172" s="565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</row>
    <row r="173" spans="2:58" ht="64.5" customHeight="1" thickTop="1">
      <c r="B173" s="566"/>
      <c r="C173" s="569" t="s">
        <v>109</v>
      </c>
      <c r="D173" s="570"/>
      <c r="E173" s="570" t="s">
        <v>110</v>
      </c>
      <c r="F173" s="570"/>
      <c r="G173" s="570" t="s">
        <v>111</v>
      </c>
      <c r="H173" s="570"/>
      <c r="I173" s="570" t="s">
        <v>112</v>
      </c>
      <c r="J173" s="570"/>
      <c r="K173" s="570" t="s">
        <v>113</v>
      </c>
      <c r="L173" s="570"/>
      <c r="M173" s="570" t="s">
        <v>114</v>
      </c>
      <c r="N173" s="570"/>
      <c r="O173" s="570" t="s">
        <v>115</v>
      </c>
      <c r="P173" s="570"/>
      <c r="Q173" s="570" t="s">
        <v>116</v>
      </c>
      <c r="R173" s="570"/>
      <c r="S173" s="570" t="s">
        <v>117</v>
      </c>
      <c r="T173" s="571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</row>
    <row r="174" spans="2:58" ht="30" customHeight="1">
      <c r="B174" s="567"/>
      <c r="C174" s="572" t="s">
        <v>119</v>
      </c>
      <c r="D174" s="554"/>
      <c r="E174" s="554" t="s">
        <v>27</v>
      </c>
      <c r="F174" s="554"/>
      <c r="G174" s="554" t="s">
        <v>27</v>
      </c>
      <c r="H174" s="554"/>
      <c r="I174" s="554" t="s">
        <v>119</v>
      </c>
      <c r="J174" s="554"/>
      <c r="K174" s="554" t="s">
        <v>119</v>
      </c>
      <c r="L174" s="554"/>
      <c r="M174" s="554" t="s">
        <v>119</v>
      </c>
      <c r="N174" s="554"/>
      <c r="O174" s="554" t="s">
        <v>119</v>
      </c>
      <c r="P174" s="554"/>
      <c r="Q174" s="554" t="s">
        <v>119</v>
      </c>
      <c r="R174" s="554"/>
      <c r="S174" s="554" t="s">
        <v>119</v>
      </c>
      <c r="T174" s="555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</row>
    <row r="175" spans="2:58" ht="18" customHeight="1" thickBot="1">
      <c r="B175" s="568"/>
      <c r="C175" s="203" t="s">
        <v>4</v>
      </c>
      <c r="D175" s="204" t="s">
        <v>5</v>
      </c>
      <c r="E175" s="204" t="s">
        <v>4</v>
      </c>
      <c r="F175" s="204" t="s">
        <v>5</v>
      </c>
      <c r="G175" s="204" t="s">
        <v>4</v>
      </c>
      <c r="H175" s="204" t="s">
        <v>5</v>
      </c>
      <c r="I175" s="204" t="s">
        <v>4</v>
      </c>
      <c r="J175" s="204" t="s">
        <v>5</v>
      </c>
      <c r="K175" s="204" t="s">
        <v>4</v>
      </c>
      <c r="L175" s="204" t="s">
        <v>5</v>
      </c>
      <c r="M175" s="204" t="s">
        <v>4</v>
      </c>
      <c r="N175" s="204" t="s">
        <v>5</v>
      </c>
      <c r="O175" s="204" t="s">
        <v>4</v>
      </c>
      <c r="P175" s="204" t="s">
        <v>5</v>
      </c>
      <c r="Q175" s="204" t="s">
        <v>4</v>
      </c>
      <c r="R175" s="204" t="s">
        <v>5</v>
      </c>
      <c r="S175" s="204" t="s">
        <v>4</v>
      </c>
      <c r="T175" s="205" t="s">
        <v>5</v>
      </c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</row>
    <row r="176" spans="2:58" ht="24.75" thickTop="1">
      <c r="B176" s="188" t="s">
        <v>7</v>
      </c>
      <c r="C176" s="189">
        <v>2</v>
      </c>
      <c r="D176" s="190">
        <f>C176/(SUM(C176,E176,G176,I176,K176,M176,O176,Q176,S176))</f>
        <v>0.11764705882352941</v>
      </c>
      <c r="E176" s="191">
        <v>0</v>
      </c>
      <c r="F176" s="190">
        <f>E176/(SUM(C176,E176,G176,I176,K176,M176,O176,Q176,S176))</f>
        <v>0</v>
      </c>
      <c r="G176" s="191">
        <v>3</v>
      </c>
      <c r="H176" s="190">
        <f>G176/(SUM(C176,E176,G176,I176,K176,M176,O176,Q176,S176))</f>
        <v>0.17647058823529413</v>
      </c>
      <c r="I176" s="191">
        <v>6</v>
      </c>
      <c r="J176" s="190">
        <f>I176/(SUM(C176,E176,G176,I176,K176,M176,O176,Q176,S176))</f>
        <v>0.35294117647058826</v>
      </c>
      <c r="K176" s="191">
        <v>0</v>
      </c>
      <c r="L176" s="190">
        <v>0</v>
      </c>
      <c r="M176" s="191">
        <v>0</v>
      </c>
      <c r="N176" s="190">
        <v>0</v>
      </c>
      <c r="O176" s="191">
        <v>6</v>
      </c>
      <c r="P176" s="190">
        <f>O176/(SUM(S176,Q176,O176,M176,K176,I176,G176,E176,C176))</f>
        <v>0.35294117647058826</v>
      </c>
      <c r="Q176" s="191">
        <v>0</v>
      </c>
      <c r="R176" s="190">
        <f>Q176/(SUM(S176,Q176,O176,M176,K176,I176,G176,E176,C176))</f>
        <v>0</v>
      </c>
      <c r="S176" s="191">
        <v>0</v>
      </c>
      <c r="T176" s="192">
        <v>0</v>
      </c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</row>
    <row r="177" spans="2:58">
      <c r="B177" s="193" t="s">
        <v>8</v>
      </c>
      <c r="C177" s="194">
        <v>0</v>
      </c>
      <c r="D177" s="195">
        <f t="shared" ref="D177:D178" si="1">C177/(SUM(C177,E177,G177,I177,K177,M177,O177,Q177,S177))</f>
        <v>0</v>
      </c>
      <c r="E177" s="196">
        <v>1</v>
      </c>
      <c r="F177" s="195">
        <f t="shared" ref="F177:F178" si="2">E177/(SUM(C177,E177,G177,I177,K177,M177,O177,Q177,S177))</f>
        <v>0.2</v>
      </c>
      <c r="G177" s="196">
        <v>1</v>
      </c>
      <c r="H177" s="195">
        <f t="shared" ref="H177:H178" si="3">G177/(SUM(C177,E177,G177,I177,K177,M177,O177,Q177,S177))</f>
        <v>0.2</v>
      </c>
      <c r="I177" s="196">
        <v>2</v>
      </c>
      <c r="J177" s="195">
        <f t="shared" ref="J177:J178" si="4">I177/(SUM(C177,E177,G177,I177,K177,M177,O177,Q177,S177))</f>
        <v>0.4</v>
      </c>
      <c r="K177" s="196">
        <v>0</v>
      </c>
      <c r="L177" s="195">
        <v>0</v>
      </c>
      <c r="M177" s="196">
        <v>0</v>
      </c>
      <c r="N177" s="195">
        <v>0</v>
      </c>
      <c r="O177" s="196">
        <v>1</v>
      </c>
      <c r="P177" s="195">
        <f t="shared" ref="P177:P178" si="5">O177/(SUM(S177,Q177,O177,M177,K177,I177,G177,E177,C177))</f>
        <v>0.2</v>
      </c>
      <c r="Q177" s="196">
        <v>0</v>
      </c>
      <c r="R177" s="195">
        <f t="shared" ref="R177:R178" si="6">Q177/(SUM(S177,Q177,O177,M177,K177,I177,G177,E177,C177))</f>
        <v>0</v>
      </c>
      <c r="S177" s="196">
        <v>0</v>
      </c>
      <c r="T177" s="197">
        <v>0</v>
      </c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</row>
    <row r="178" spans="2:58" ht="15.75" thickBot="1">
      <c r="B178" s="198" t="s">
        <v>9</v>
      </c>
      <c r="C178" s="199">
        <v>2</v>
      </c>
      <c r="D178" s="200">
        <f t="shared" si="1"/>
        <v>4.0816326530612242E-2</v>
      </c>
      <c r="E178" s="201">
        <v>1</v>
      </c>
      <c r="F178" s="200">
        <f t="shared" si="2"/>
        <v>2.0408163265306121E-2</v>
      </c>
      <c r="G178" s="201">
        <v>12</v>
      </c>
      <c r="H178" s="200">
        <f t="shared" si="3"/>
        <v>0.24489795918367346</v>
      </c>
      <c r="I178" s="201">
        <v>17</v>
      </c>
      <c r="J178" s="200">
        <f t="shared" si="4"/>
        <v>0.34693877551020408</v>
      </c>
      <c r="K178" s="201">
        <v>0</v>
      </c>
      <c r="L178" s="200">
        <v>0</v>
      </c>
      <c r="M178" s="201">
        <v>0</v>
      </c>
      <c r="N178" s="200">
        <v>0</v>
      </c>
      <c r="O178" s="201">
        <v>15</v>
      </c>
      <c r="P178" s="200">
        <f t="shared" si="5"/>
        <v>0.30612244897959184</v>
      </c>
      <c r="Q178" s="201">
        <v>2</v>
      </c>
      <c r="R178" s="200">
        <f t="shared" si="6"/>
        <v>4.0816326530612242E-2</v>
      </c>
      <c r="S178" s="201">
        <v>0</v>
      </c>
      <c r="T178" s="202">
        <v>0</v>
      </c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</row>
    <row r="179" spans="2:58" ht="15" customHeight="1" thickTop="1"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</row>
    <row r="180" spans="2:58" ht="15" customHeight="1"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</row>
    <row r="181" spans="2:58" ht="15" customHeight="1"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</row>
    <row r="182" spans="2:58" ht="12.95" customHeight="1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</row>
    <row r="183" spans="2:58" ht="18">
      <c r="B183" s="117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</row>
    <row r="184" spans="2:58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</row>
    <row r="185" spans="2:58" ht="15.75" thickBot="1">
      <c r="B185" s="524" t="s">
        <v>120</v>
      </c>
      <c r="C185" s="524"/>
      <c r="D185" s="524"/>
      <c r="E185" s="524"/>
      <c r="F185" s="524"/>
      <c r="G185" s="524"/>
      <c r="H185" s="524"/>
      <c r="I185" s="524"/>
      <c r="J185" s="524"/>
      <c r="K185" s="524"/>
      <c r="L185" s="524"/>
      <c r="M185" s="524"/>
      <c r="N185" s="524"/>
      <c r="O185" s="524"/>
      <c r="P185" s="524"/>
      <c r="Q185" s="524"/>
      <c r="R185" s="524"/>
      <c r="S185" s="524"/>
      <c r="T185" s="524"/>
      <c r="U185" s="524"/>
      <c r="V185" s="524"/>
      <c r="W185" s="524"/>
      <c r="X185" s="524"/>
      <c r="Y185" s="524"/>
      <c r="Z185" s="524"/>
      <c r="AA185" s="524"/>
      <c r="AB185" s="524"/>
      <c r="AC185" s="524"/>
      <c r="AD185" s="524"/>
      <c r="AE185" s="524"/>
      <c r="AF185" s="524"/>
      <c r="AG185" s="524"/>
      <c r="AH185" s="524"/>
      <c r="AI185" s="524"/>
      <c r="AJ185" s="524"/>
      <c r="AK185" s="524"/>
      <c r="AL185" s="524"/>
      <c r="AM185" s="524"/>
      <c r="AN185" s="524"/>
      <c r="AO185" s="524"/>
      <c r="AP185" s="524"/>
      <c r="AQ185" s="524"/>
      <c r="AR185" s="524"/>
      <c r="AS185" s="524"/>
      <c r="AT185" s="524"/>
      <c r="AU185" s="524"/>
      <c r="AV185" s="524"/>
      <c r="AW185" s="524"/>
      <c r="AX185" s="524"/>
      <c r="AY185" s="524"/>
      <c r="AZ185" s="524"/>
      <c r="BA185" s="524"/>
      <c r="BB185" s="524"/>
      <c r="BC185" s="524"/>
      <c r="BD185" s="524"/>
      <c r="BE185" s="524"/>
      <c r="BF185" s="524"/>
    </row>
    <row r="186" spans="2:58" ht="15.75" thickTop="1">
      <c r="B186" s="546"/>
      <c r="C186" s="518" t="s">
        <v>121</v>
      </c>
      <c r="D186" s="519"/>
      <c r="E186" s="519"/>
      <c r="F186" s="519"/>
      <c r="G186" s="519"/>
      <c r="H186" s="519"/>
      <c r="I186" s="519"/>
      <c r="J186" s="519"/>
      <c r="K186" s="519"/>
      <c r="L186" s="519"/>
      <c r="M186" s="519"/>
      <c r="N186" s="519"/>
      <c r="O186" s="519"/>
      <c r="P186" s="519"/>
      <c r="Q186" s="519"/>
      <c r="R186" s="519"/>
      <c r="S186" s="519"/>
      <c r="T186" s="519"/>
      <c r="U186" s="519"/>
      <c r="V186" s="519"/>
      <c r="W186" s="519"/>
      <c r="X186" s="519"/>
      <c r="Y186" s="519"/>
      <c r="Z186" s="519"/>
      <c r="AA186" s="519"/>
      <c r="AB186" s="519"/>
      <c r="AC186" s="519"/>
      <c r="AD186" s="519"/>
      <c r="AE186" s="519"/>
      <c r="AF186" s="519"/>
      <c r="AG186" s="519"/>
      <c r="AH186" s="519"/>
      <c r="AI186" s="519"/>
      <c r="AJ186" s="519"/>
      <c r="AK186" s="519"/>
      <c r="AL186" s="519"/>
      <c r="AM186" s="519"/>
      <c r="AN186" s="519"/>
      <c r="AO186" s="519"/>
      <c r="AP186" s="519"/>
      <c r="AQ186" s="519"/>
      <c r="AR186" s="519"/>
      <c r="AS186" s="519"/>
      <c r="AT186" s="519"/>
      <c r="AU186" s="519"/>
      <c r="AV186" s="519"/>
      <c r="AW186" s="519"/>
      <c r="AX186" s="519"/>
      <c r="AY186" s="519"/>
      <c r="AZ186" s="519"/>
      <c r="BA186" s="519"/>
      <c r="BB186" s="519"/>
      <c r="BC186" s="519"/>
      <c r="BD186" s="519"/>
      <c r="BE186" s="519"/>
      <c r="BF186" s="520"/>
    </row>
    <row r="187" spans="2:58" ht="88.5" customHeight="1">
      <c r="B187" s="547"/>
      <c r="C187" s="521" t="s">
        <v>122</v>
      </c>
      <c r="D187" s="522"/>
      <c r="E187" s="522" t="s">
        <v>123</v>
      </c>
      <c r="F187" s="522"/>
      <c r="G187" s="522" t="s">
        <v>124</v>
      </c>
      <c r="H187" s="522"/>
      <c r="I187" s="522" t="s">
        <v>125</v>
      </c>
      <c r="J187" s="522"/>
      <c r="K187" s="522" t="s">
        <v>126</v>
      </c>
      <c r="L187" s="522"/>
      <c r="M187" s="522" t="s">
        <v>127</v>
      </c>
      <c r="N187" s="522"/>
      <c r="O187" s="522" t="s">
        <v>128</v>
      </c>
      <c r="P187" s="522"/>
      <c r="Q187" s="522" t="s">
        <v>129</v>
      </c>
      <c r="R187" s="522"/>
      <c r="S187" s="522" t="s">
        <v>130</v>
      </c>
      <c r="T187" s="522"/>
      <c r="U187" s="522" t="s">
        <v>131</v>
      </c>
      <c r="V187" s="522"/>
      <c r="W187" s="522" t="s">
        <v>132</v>
      </c>
      <c r="X187" s="522"/>
      <c r="Y187" s="522" t="s">
        <v>133</v>
      </c>
      <c r="Z187" s="522"/>
      <c r="AA187" s="522" t="s">
        <v>134</v>
      </c>
      <c r="AB187" s="522"/>
      <c r="AC187" s="522" t="s">
        <v>135</v>
      </c>
      <c r="AD187" s="522"/>
      <c r="AE187" s="522" t="s">
        <v>136</v>
      </c>
      <c r="AF187" s="522"/>
      <c r="AG187" s="522" t="s">
        <v>137</v>
      </c>
      <c r="AH187" s="522"/>
      <c r="AI187" s="522" t="s">
        <v>138</v>
      </c>
      <c r="AJ187" s="522"/>
      <c r="AK187" s="522" t="s">
        <v>139</v>
      </c>
      <c r="AL187" s="522"/>
      <c r="AM187" s="522" t="s">
        <v>140</v>
      </c>
      <c r="AN187" s="522"/>
      <c r="AO187" s="522" t="s">
        <v>141</v>
      </c>
      <c r="AP187" s="522"/>
      <c r="AQ187" s="522" t="s">
        <v>142</v>
      </c>
      <c r="AR187" s="522"/>
      <c r="AS187" s="522" t="s">
        <v>143</v>
      </c>
      <c r="AT187" s="522"/>
      <c r="AU187" s="522" t="s">
        <v>144</v>
      </c>
      <c r="AV187" s="522"/>
      <c r="AW187" s="522" t="s">
        <v>145</v>
      </c>
      <c r="AX187" s="522"/>
      <c r="AY187" s="522" t="s">
        <v>146</v>
      </c>
      <c r="AZ187" s="522"/>
      <c r="BA187" s="522" t="s">
        <v>147</v>
      </c>
      <c r="BB187" s="522"/>
      <c r="BC187" s="522" t="s">
        <v>148</v>
      </c>
      <c r="BD187" s="522"/>
      <c r="BE187" s="522" t="s">
        <v>149</v>
      </c>
      <c r="BF187" s="523"/>
    </row>
    <row r="188" spans="2:58" ht="27.95" customHeight="1" thickBot="1">
      <c r="B188" s="548"/>
      <c r="C188" s="110" t="s">
        <v>4</v>
      </c>
      <c r="D188" s="111" t="s">
        <v>5</v>
      </c>
      <c r="E188" s="111" t="s">
        <v>4</v>
      </c>
      <c r="F188" s="111" t="s">
        <v>5</v>
      </c>
      <c r="G188" s="111" t="s">
        <v>4</v>
      </c>
      <c r="H188" s="111" t="s">
        <v>5</v>
      </c>
      <c r="I188" s="111" t="s">
        <v>4</v>
      </c>
      <c r="J188" s="111" t="s">
        <v>5</v>
      </c>
      <c r="K188" s="111" t="s">
        <v>4</v>
      </c>
      <c r="L188" s="111" t="s">
        <v>5</v>
      </c>
      <c r="M188" s="111" t="s">
        <v>4</v>
      </c>
      <c r="N188" s="111" t="s">
        <v>5</v>
      </c>
      <c r="O188" s="111" t="s">
        <v>4</v>
      </c>
      <c r="P188" s="111" t="s">
        <v>5</v>
      </c>
      <c r="Q188" s="111" t="s">
        <v>4</v>
      </c>
      <c r="R188" s="111" t="s">
        <v>5</v>
      </c>
      <c r="S188" s="111" t="s">
        <v>4</v>
      </c>
      <c r="T188" s="111" t="s">
        <v>5</v>
      </c>
      <c r="U188" s="111" t="s">
        <v>4</v>
      </c>
      <c r="V188" s="111" t="s">
        <v>5</v>
      </c>
      <c r="W188" s="111" t="s">
        <v>4</v>
      </c>
      <c r="X188" s="111" t="s">
        <v>5</v>
      </c>
      <c r="Y188" s="111" t="s">
        <v>4</v>
      </c>
      <c r="Z188" s="111" t="s">
        <v>5</v>
      </c>
      <c r="AA188" s="111" t="s">
        <v>4</v>
      </c>
      <c r="AB188" s="111" t="s">
        <v>5</v>
      </c>
      <c r="AC188" s="111" t="s">
        <v>4</v>
      </c>
      <c r="AD188" s="111" t="s">
        <v>5</v>
      </c>
      <c r="AE188" s="111" t="s">
        <v>4</v>
      </c>
      <c r="AF188" s="111" t="s">
        <v>5</v>
      </c>
      <c r="AG188" s="111" t="s">
        <v>4</v>
      </c>
      <c r="AH188" s="111" t="s">
        <v>5</v>
      </c>
      <c r="AI188" s="111" t="s">
        <v>4</v>
      </c>
      <c r="AJ188" s="111" t="s">
        <v>5</v>
      </c>
      <c r="AK188" s="111" t="s">
        <v>4</v>
      </c>
      <c r="AL188" s="111" t="s">
        <v>5</v>
      </c>
      <c r="AM188" s="111" t="s">
        <v>4</v>
      </c>
      <c r="AN188" s="111" t="s">
        <v>5</v>
      </c>
      <c r="AO188" s="111" t="s">
        <v>4</v>
      </c>
      <c r="AP188" s="111" t="s">
        <v>5</v>
      </c>
      <c r="AQ188" s="111" t="s">
        <v>4</v>
      </c>
      <c r="AR188" s="111" t="s">
        <v>5</v>
      </c>
      <c r="AS188" s="111" t="s">
        <v>4</v>
      </c>
      <c r="AT188" s="111" t="s">
        <v>5</v>
      </c>
      <c r="AU188" s="111" t="s">
        <v>4</v>
      </c>
      <c r="AV188" s="111" t="s">
        <v>5</v>
      </c>
      <c r="AW188" s="111" t="s">
        <v>4</v>
      </c>
      <c r="AX188" s="111" t="s">
        <v>5</v>
      </c>
      <c r="AY188" s="111" t="s">
        <v>4</v>
      </c>
      <c r="AZ188" s="111" t="s">
        <v>5</v>
      </c>
      <c r="BA188" s="111" t="s">
        <v>4</v>
      </c>
      <c r="BB188" s="111" t="s">
        <v>5</v>
      </c>
      <c r="BC188" s="111" t="s">
        <v>4</v>
      </c>
      <c r="BD188" s="111" t="s">
        <v>5</v>
      </c>
      <c r="BE188" s="111" t="s">
        <v>4</v>
      </c>
      <c r="BF188" s="112" t="s">
        <v>5</v>
      </c>
    </row>
    <row r="189" spans="2:58" ht="24.75" thickTop="1">
      <c r="B189" s="114" t="s">
        <v>7</v>
      </c>
      <c r="C189" s="82">
        <v>0</v>
      </c>
      <c r="D189" s="83">
        <v>0</v>
      </c>
      <c r="E189" s="84">
        <v>0</v>
      </c>
      <c r="F189" s="83">
        <v>0</v>
      </c>
      <c r="G189" s="84">
        <v>0</v>
      </c>
      <c r="H189" s="83">
        <v>0</v>
      </c>
      <c r="I189" s="84">
        <v>0</v>
      </c>
      <c r="J189" s="83">
        <v>0</v>
      </c>
      <c r="K189" s="84">
        <v>0</v>
      </c>
      <c r="L189" s="83">
        <v>0</v>
      </c>
      <c r="M189" s="84">
        <v>0</v>
      </c>
      <c r="N189" s="83">
        <v>0</v>
      </c>
      <c r="O189" s="84">
        <v>0</v>
      </c>
      <c r="P189" s="83">
        <v>0</v>
      </c>
      <c r="Q189" s="84">
        <v>0</v>
      </c>
      <c r="R189" s="83">
        <v>0</v>
      </c>
      <c r="S189" s="84">
        <v>0</v>
      </c>
      <c r="T189" s="83">
        <v>0</v>
      </c>
      <c r="U189" s="84">
        <v>0</v>
      </c>
      <c r="V189" s="83">
        <v>0</v>
      </c>
      <c r="W189" s="84">
        <v>0</v>
      </c>
      <c r="X189" s="83">
        <v>0</v>
      </c>
      <c r="Y189" s="84">
        <v>0</v>
      </c>
      <c r="Z189" s="83">
        <v>0</v>
      </c>
      <c r="AA189" s="84">
        <v>0</v>
      </c>
      <c r="AB189" s="83">
        <v>0</v>
      </c>
      <c r="AC189" s="84">
        <v>0</v>
      </c>
      <c r="AD189" s="83">
        <v>0</v>
      </c>
      <c r="AE189" s="84">
        <v>0</v>
      </c>
      <c r="AF189" s="83">
        <v>0</v>
      </c>
      <c r="AG189" s="84">
        <v>1</v>
      </c>
      <c r="AH189" s="83">
        <v>7.6923076923076927E-2</v>
      </c>
      <c r="AI189" s="84">
        <v>0</v>
      </c>
      <c r="AJ189" s="83">
        <v>0</v>
      </c>
      <c r="AK189" s="84">
        <v>0</v>
      </c>
      <c r="AL189" s="83">
        <v>0</v>
      </c>
      <c r="AM189" s="84">
        <v>0</v>
      </c>
      <c r="AN189" s="83">
        <v>0</v>
      </c>
      <c r="AO189" s="84">
        <v>0</v>
      </c>
      <c r="AP189" s="83">
        <v>0</v>
      </c>
      <c r="AQ189" s="84">
        <v>1</v>
      </c>
      <c r="AR189" s="83">
        <v>7.6923076923076927E-2</v>
      </c>
      <c r="AS189" s="84">
        <v>1</v>
      </c>
      <c r="AT189" s="83">
        <v>7.6923076923076927E-2</v>
      </c>
      <c r="AU189" s="84">
        <v>1</v>
      </c>
      <c r="AV189" s="83">
        <v>7.6923076923076927E-2</v>
      </c>
      <c r="AW189" s="84">
        <v>6</v>
      </c>
      <c r="AX189" s="83">
        <v>0.46153846153846151</v>
      </c>
      <c r="AY189" s="84">
        <v>3</v>
      </c>
      <c r="AZ189" s="83">
        <v>0.23076923076923075</v>
      </c>
      <c r="BA189" s="84">
        <v>0</v>
      </c>
      <c r="BB189" s="83">
        <v>0</v>
      </c>
      <c r="BC189" s="84">
        <v>0</v>
      </c>
      <c r="BD189" s="83">
        <v>0</v>
      </c>
      <c r="BE189" s="84">
        <v>0</v>
      </c>
      <c r="BF189" s="85">
        <v>0</v>
      </c>
    </row>
    <row r="190" spans="2:58">
      <c r="B190" s="115" t="s">
        <v>8</v>
      </c>
      <c r="C190" s="86">
        <v>0</v>
      </c>
      <c r="D190" s="87">
        <v>0</v>
      </c>
      <c r="E190" s="88">
        <v>0</v>
      </c>
      <c r="F190" s="87">
        <v>0</v>
      </c>
      <c r="G190" s="88">
        <v>0</v>
      </c>
      <c r="H190" s="87">
        <v>0</v>
      </c>
      <c r="I190" s="88">
        <v>0</v>
      </c>
      <c r="J190" s="87">
        <v>0</v>
      </c>
      <c r="K190" s="88">
        <v>0</v>
      </c>
      <c r="L190" s="87">
        <v>0</v>
      </c>
      <c r="M190" s="88">
        <v>0</v>
      </c>
      <c r="N190" s="87">
        <v>0</v>
      </c>
      <c r="O190" s="88">
        <v>0</v>
      </c>
      <c r="P190" s="87">
        <v>0</v>
      </c>
      <c r="Q190" s="88">
        <v>0</v>
      </c>
      <c r="R190" s="87">
        <v>0</v>
      </c>
      <c r="S190" s="88">
        <v>0</v>
      </c>
      <c r="T190" s="87">
        <v>0</v>
      </c>
      <c r="U190" s="88">
        <v>0</v>
      </c>
      <c r="V190" s="87">
        <v>0</v>
      </c>
      <c r="W190" s="88">
        <v>0</v>
      </c>
      <c r="X190" s="87">
        <v>0</v>
      </c>
      <c r="Y190" s="88">
        <v>0</v>
      </c>
      <c r="Z190" s="87">
        <v>0</v>
      </c>
      <c r="AA190" s="88">
        <v>0</v>
      </c>
      <c r="AB190" s="87">
        <v>0</v>
      </c>
      <c r="AC190" s="88">
        <v>0</v>
      </c>
      <c r="AD190" s="87">
        <v>0</v>
      </c>
      <c r="AE190" s="88">
        <v>0</v>
      </c>
      <c r="AF190" s="87">
        <v>0</v>
      </c>
      <c r="AG190" s="88">
        <v>0</v>
      </c>
      <c r="AH190" s="87">
        <v>0</v>
      </c>
      <c r="AI190" s="88">
        <v>0</v>
      </c>
      <c r="AJ190" s="87">
        <v>0</v>
      </c>
      <c r="AK190" s="88">
        <v>0</v>
      </c>
      <c r="AL190" s="87">
        <v>0</v>
      </c>
      <c r="AM190" s="88">
        <v>0</v>
      </c>
      <c r="AN190" s="87">
        <v>0</v>
      </c>
      <c r="AO190" s="88">
        <v>0</v>
      </c>
      <c r="AP190" s="87">
        <v>0</v>
      </c>
      <c r="AQ190" s="88">
        <v>1</v>
      </c>
      <c r="AR190" s="87">
        <v>0.33333333333333337</v>
      </c>
      <c r="AS190" s="88">
        <v>0</v>
      </c>
      <c r="AT190" s="87">
        <v>0</v>
      </c>
      <c r="AU190" s="88">
        <v>0</v>
      </c>
      <c r="AV190" s="87">
        <v>0</v>
      </c>
      <c r="AW190" s="88">
        <v>2</v>
      </c>
      <c r="AX190" s="87">
        <v>0.66666666666666674</v>
      </c>
      <c r="AY190" s="88">
        <v>0</v>
      </c>
      <c r="AZ190" s="87">
        <v>0</v>
      </c>
      <c r="BA190" s="88">
        <v>0</v>
      </c>
      <c r="BB190" s="87">
        <v>0</v>
      </c>
      <c r="BC190" s="88">
        <v>0</v>
      </c>
      <c r="BD190" s="87">
        <v>0</v>
      </c>
      <c r="BE190" s="88">
        <v>0</v>
      </c>
      <c r="BF190" s="89">
        <v>0</v>
      </c>
    </row>
    <row r="191" spans="2:58">
      <c r="B191" s="115" t="s">
        <v>9</v>
      </c>
      <c r="C191" s="86">
        <v>1</v>
      </c>
      <c r="D191" s="87">
        <v>2.5000000000000001E-2</v>
      </c>
      <c r="E191" s="88">
        <v>0</v>
      </c>
      <c r="F191" s="87">
        <v>0</v>
      </c>
      <c r="G191" s="88">
        <v>0</v>
      </c>
      <c r="H191" s="87">
        <v>0</v>
      </c>
      <c r="I191" s="88">
        <v>0</v>
      </c>
      <c r="J191" s="87">
        <v>0</v>
      </c>
      <c r="K191" s="88">
        <v>0</v>
      </c>
      <c r="L191" s="87">
        <v>0</v>
      </c>
      <c r="M191" s="88">
        <v>0</v>
      </c>
      <c r="N191" s="87">
        <v>0</v>
      </c>
      <c r="O191" s="88">
        <v>0</v>
      </c>
      <c r="P191" s="87">
        <v>0</v>
      </c>
      <c r="Q191" s="88">
        <v>1</v>
      </c>
      <c r="R191" s="87">
        <v>2.5000000000000001E-2</v>
      </c>
      <c r="S191" s="88">
        <v>1</v>
      </c>
      <c r="T191" s="87">
        <v>2.5000000000000001E-2</v>
      </c>
      <c r="U191" s="88">
        <v>0</v>
      </c>
      <c r="V191" s="87">
        <v>0</v>
      </c>
      <c r="W191" s="88">
        <v>0</v>
      </c>
      <c r="X191" s="87">
        <v>0</v>
      </c>
      <c r="Y191" s="88">
        <v>0</v>
      </c>
      <c r="Z191" s="87">
        <v>0</v>
      </c>
      <c r="AA191" s="88">
        <v>0</v>
      </c>
      <c r="AB191" s="87">
        <v>0</v>
      </c>
      <c r="AC191" s="88">
        <v>0</v>
      </c>
      <c r="AD191" s="87">
        <v>0</v>
      </c>
      <c r="AE191" s="88">
        <v>0</v>
      </c>
      <c r="AF191" s="87">
        <v>0</v>
      </c>
      <c r="AG191" s="88">
        <v>0</v>
      </c>
      <c r="AH191" s="87">
        <v>0</v>
      </c>
      <c r="AI191" s="88">
        <v>0</v>
      </c>
      <c r="AJ191" s="87">
        <v>0</v>
      </c>
      <c r="AK191" s="88">
        <v>1</v>
      </c>
      <c r="AL191" s="87">
        <v>2.5000000000000001E-2</v>
      </c>
      <c r="AM191" s="88">
        <v>6</v>
      </c>
      <c r="AN191" s="87">
        <v>0.15</v>
      </c>
      <c r="AO191" s="88">
        <v>1</v>
      </c>
      <c r="AP191" s="87">
        <v>2.5000000000000001E-2</v>
      </c>
      <c r="AQ191" s="88">
        <v>3</v>
      </c>
      <c r="AR191" s="87">
        <v>7.4999999999999997E-2</v>
      </c>
      <c r="AS191" s="88">
        <v>2</v>
      </c>
      <c r="AT191" s="87">
        <v>0.05</v>
      </c>
      <c r="AU191" s="88">
        <v>0</v>
      </c>
      <c r="AV191" s="87">
        <v>0</v>
      </c>
      <c r="AW191" s="88">
        <v>22</v>
      </c>
      <c r="AX191" s="87">
        <v>0.55000000000000004</v>
      </c>
      <c r="AY191" s="88">
        <v>1</v>
      </c>
      <c r="AZ191" s="87">
        <v>2.5000000000000001E-2</v>
      </c>
      <c r="BA191" s="88">
        <v>0</v>
      </c>
      <c r="BB191" s="87">
        <v>0</v>
      </c>
      <c r="BC191" s="88">
        <v>0</v>
      </c>
      <c r="BD191" s="87">
        <v>0</v>
      </c>
      <c r="BE191" s="88">
        <v>1</v>
      </c>
      <c r="BF191" s="89">
        <v>2.5000000000000001E-2</v>
      </c>
    </row>
    <row r="192" spans="2:58" ht="15.75" thickBot="1">
      <c r="B192" s="116" t="s">
        <v>10</v>
      </c>
      <c r="C192" s="90">
        <v>1</v>
      </c>
      <c r="D192" s="91">
        <v>1.785714285714286E-2</v>
      </c>
      <c r="E192" s="92">
        <v>0</v>
      </c>
      <c r="F192" s="91">
        <v>0</v>
      </c>
      <c r="G192" s="92">
        <v>0</v>
      </c>
      <c r="H192" s="91">
        <v>0</v>
      </c>
      <c r="I192" s="92">
        <v>0</v>
      </c>
      <c r="J192" s="91">
        <v>0</v>
      </c>
      <c r="K192" s="92">
        <v>0</v>
      </c>
      <c r="L192" s="91">
        <v>0</v>
      </c>
      <c r="M192" s="92">
        <v>0</v>
      </c>
      <c r="N192" s="91">
        <v>0</v>
      </c>
      <c r="O192" s="92">
        <v>0</v>
      </c>
      <c r="P192" s="91">
        <v>0</v>
      </c>
      <c r="Q192" s="92">
        <v>1</v>
      </c>
      <c r="R192" s="91">
        <v>1.785714285714286E-2</v>
      </c>
      <c r="S192" s="92">
        <v>1</v>
      </c>
      <c r="T192" s="91">
        <v>1.785714285714286E-2</v>
      </c>
      <c r="U192" s="92">
        <v>0</v>
      </c>
      <c r="V192" s="91">
        <v>0</v>
      </c>
      <c r="W192" s="92">
        <v>0</v>
      </c>
      <c r="X192" s="91">
        <v>0</v>
      </c>
      <c r="Y192" s="92">
        <v>0</v>
      </c>
      <c r="Z192" s="91">
        <v>0</v>
      </c>
      <c r="AA192" s="92">
        <v>0</v>
      </c>
      <c r="AB192" s="91">
        <v>0</v>
      </c>
      <c r="AC192" s="92">
        <v>0</v>
      </c>
      <c r="AD192" s="91">
        <v>0</v>
      </c>
      <c r="AE192" s="92">
        <v>0</v>
      </c>
      <c r="AF192" s="91">
        <v>0</v>
      </c>
      <c r="AG192" s="92">
        <v>1</v>
      </c>
      <c r="AH192" s="91">
        <v>1.785714285714286E-2</v>
      </c>
      <c r="AI192" s="92">
        <v>0</v>
      </c>
      <c r="AJ192" s="91">
        <v>0</v>
      </c>
      <c r="AK192" s="92">
        <v>1</v>
      </c>
      <c r="AL192" s="91">
        <v>1.785714285714286E-2</v>
      </c>
      <c r="AM192" s="92">
        <v>6</v>
      </c>
      <c r="AN192" s="91">
        <v>0.10714285714285714</v>
      </c>
      <c r="AO192" s="92">
        <v>1</v>
      </c>
      <c r="AP192" s="91">
        <v>1.785714285714286E-2</v>
      </c>
      <c r="AQ192" s="92">
        <v>5</v>
      </c>
      <c r="AR192" s="91">
        <v>8.9285714285714288E-2</v>
      </c>
      <c r="AS192" s="92">
        <v>3</v>
      </c>
      <c r="AT192" s="91">
        <v>5.3571428571428568E-2</v>
      </c>
      <c r="AU192" s="92">
        <v>1</v>
      </c>
      <c r="AV192" s="91">
        <v>1.785714285714286E-2</v>
      </c>
      <c r="AW192" s="92">
        <v>30</v>
      </c>
      <c r="AX192" s="91">
        <v>0.5357142857142857</v>
      </c>
      <c r="AY192" s="92">
        <v>4</v>
      </c>
      <c r="AZ192" s="91">
        <v>7.1428571428571438E-2</v>
      </c>
      <c r="BA192" s="92">
        <v>0</v>
      </c>
      <c r="BB192" s="91">
        <v>0</v>
      </c>
      <c r="BC192" s="92">
        <v>0</v>
      </c>
      <c r="BD192" s="91">
        <v>0</v>
      </c>
      <c r="BE192" s="92">
        <v>1</v>
      </c>
      <c r="BF192" s="93">
        <v>1.785714285714286E-2</v>
      </c>
    </row>
    <row r="193" spans="2:58" ht="15" customHeight="1" thickTop="1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</row>
    <row r="194" spans="2:58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</row>
    <row r="195" spans="2:58" ht="23.25">
      <c r="B195" s="122" t="s">
        <v>263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</row>
    <row r="196" spans="2:58">
      <c r="B196" s="479" t="s">
        <v>503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</row>
    <row r="197" spans="2:58" ht="15.75" customHeight="1" thickBot="1">
      <c r="B197" s="500" t="s">
        <v>150</v>
      </c>
      <c r="C197" s="501"/>
      <c r="D197" s="501"/>
      <c r="E197" s="501"/>
      <c r="F197" s="501"/>
      <c r="G197" s="501"/>
      <c r="H197" s="501"/>
      <c r="I197" s="501"/>
      <c r="J197" s="501"/>
      <c r="K197" s="501"/>
      <c r="L197" s="501"/>
      <c r="M197" s="501"/>
      <c r="N197" s="501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</row>
    <row r="198" spans="2:58" ht="40.5" customHeight="1" thickTop="1" thickBot="1">
      <c r="B198" s="573" t="s">
        <v>471</v>
      </c>
      <c r="C198" s="528" t="s">
        <v>151</v>
      </c>
      <c r="D198" s="575"/>
      <c r="E198" s="576"/>
      <c r="F198" s="529" t="s">
        <v>152</v>
      </c>
      <c r="G198" s="575"/>
      <c r="H198" s="576"/>
      <c r="I198" s="529" t="s">
        <v>153</v>
      </c>
      <c r="J198" s="575"/>
      <c r="K198" s="576"/>
      <c r="L198" s="577" t="s">
        <v>154</v>
      </c>
      <c r="M198" s="575"/>
      <c r="N198" s="578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</row>
    <row r="199" spans="2:58" ht="15" customHeight="1" thickBot="1">
      <c r="B199" s="574"/>
      <c r="C199" s="469" t="s">
        <v>4</v>
      </c>
      <c r="D199" s="470" t="s">
        <v>155</v>
      </c>
      <c r="E199" s="470" t="s">
        <v>156</v>
      </c>
      <c r="F199" s="470" t="s">
        <v>4</v>
      </c>
      <c r="G199" s="470" t="s">
        <v>155</v>
      </c>
      <c r="H199" s="470" t="s">
        <v>156</v>
      </c>
      <c r="I199" s="470" t="s">
        <v>4</v>
      </c>
      <c r="J199" s="470" t="s">
        <v>155</v>
      </c>
      <c r="K199" s="470" t="s">
        <v>156</v>
      </c>
      <c r="L199" s="470" t="s">
        <v>4</v>
      </c>
      <c r="M199" s="470" t="s">
        <v>155</v>
      </c>
      <c r="N199" s="471" t="s">
        <v>156</v>
      </c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</row>
    <row r="200" spans="2:58" ht="24.75" thickTop="1">
      <c r="B200" s="149" t="s">
        <v>7</v>
      </c>
      <c r="C200" s="150">
        <v>12</v>
      </c>
      <c r="D200" s="472">
        <v>4.916666666666667</v>
      </c>
      <c r="E200" s="472">
        <v>1.5642792899510296</v>
      </c>
      <c r="F200" s="152">
        <v>12</v>
      </c>
      <c r="G200" s="472">
        <v>5.5833333333333339</v>
      </c>
      <c r="H200" s="472">
        <v>1.3113721705515065</v>
      </c>
      <c r="I200" s="152">
        <v>12</v>
      </c>
      <c r="J200" s="472">
        <v>4.083333333333333</v>
      </c>
      <c r="K200" s="472">
        <v>1.378954368902449</v>
      </c>
      <c r="L200" s="152">
        <v>12</v>
      </c>
      <c r="M200" s="472">
        <v>4.916666666666667</v>
      </c>
      <c r="N200" s="473">
        <v>1.3113721705515065</v>
      </c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</row>
    <row r="201" spans="2:58">
      <c r="B201" s="154" t="s">
        <v>8</v>
      </c>
      <c r="C201" s="155">
        <v>3</v>
      </c>
      <c r="D201" s="455">
        <v>6.666666666666667</v>
      </c>
      <c r="E201" s="455">
        <v>0.57735026918962573</v>
      </c>
      <c r="F201" s="157">
        <v>3</v>
      </c>
      <c r="G201" s="455">
        <v>6.666666666666667</v>
      </c>
      <c r="H201" s="455">
        <v>0.57735026918962573</v>
      </c>
      <c r="I201" s="157">
        <v>3</v>
      </c>
      <c r="J201" s="455">
        <v>5</v>
      </c>
      <c r="K201" s="455">
        <v>1</v>
      </c>
      <c r="L201" s="157">
        <v>3</v>
      </c>
      <c r="M201" s="455">
        <v>6</v>
      </c>
      <c r="N201" s="474">
        <v>1</v>
      </c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</row>
    <row r="202" spans="2:58">
      <c r="B202" s="154" t="s">
        <v>9</v>
      </c>
      <c r="C202" s="155">
        <v>30</v>
      </c>
      <c r="D202" s="455">
        <v>5.4666666666666659</v>
      </c>
      <c r="E202" s="455">
        <v>1.5477087254553346</v>
      </c>
      <c r="F202" s="157">
        <v>30</v>
      </c>
      <c r="G202" s="455">
        <v>4.7</v>
      </c>
      <c r="H202" s="455">
        <v>1.6640208884630561</v>
      </c>
      <c r="I202" s="157">
        <v>30</v>
      </c>
      <c r="J202" s="455">
        <v>4.6999999999999984</v>
      </c>
      <c r="K202" s="455">
        <v>1.8964576779190012</v>
      </c>
      <c r="L202" s="157">
        <v>30</v>
      </c>
      <c r="M202" s="455">
        <v>5.3000000000000007</v>
      </c>
      <c r="N202" s="474">
        <v>1.8032537641527426</v>
      </c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</row>
    <row r="203" spans="2:58" ht="15.75" thickBot="1">
      <c r="B203" s="159" t="s">
        <v>10</v>
      </c>
      <c r="C203" s="160">
        <v>45</v>
      </c>
      <c r="D203" s="475">
        <v>5.4</v>
      </c>
      <c r="E203" s="475">
        <v>1.5433140256662548</v>
      </c>
      <c r="F203" s="162">
        <v>45</v>
      </c>
      <c r="G203" s="475">
        <v>5.0666666666666655</v>
      </c>
      <c r="H203" s="475">
        <v>1.6152680610632122</v>
      </c>
      <c r="I203" s="162">
        <v>45</v>
      </c>
      <c r="J203" s="475">
        <v>4.5555555555555571</v>
      </c>
      <c r="K203" s="475">
        <v>1.7262091355910441</v>
      </c>
      <c r="L203" s="162">
        <v>45</v>
      </c>
      <c r="M203" s="475">
        <v>5.2444444444444445</v>
      </c>
      <c r="N203" s="476">
        <v>1.6397831834998458</v>
      </c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</row>
    <row r="204" spans="2:58" ht="15" customHeight="1" thickTop="1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</row>
    <row r="205" spans="2:58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</row>
    <row r="206" spans="2:58" ht="18">
      <c r="B206" s="117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</row>
    <row r="207" spans="2:58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</row>
    <row r="208" spans="2:58" ht="15.75" customHeight="1" thickBot="1">
      <c r="B208" s="500" t="s">
        <v>150</v>
      </c>
      <c r="C208" s="501"/>
      <c r="D208" s="501"/>
      <c r="E208" s="501"/>
      <c r="F208" s="501"/>
      <c r="G208" s="501"/>
      <c r="H208" s="501"/>
      <c r="I208" s="501"/>
      <c r="J208" s="501"/>
      <c r="K208" s="501"/>
      <c r="L208" s="501"/>
      <c r="M208" s="501"/>
      <c r="N208" s="501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</row>
    <row r="209" spans="2:58" ht="18" customHeight="1" thickTop="1" thickBot="1">
      <c r="B209" s="573" t="s">
        <v>471</v>
      </c>
      <c r="C209" s="528" t="s">
        <v>157</v>
      </c>
      <c r="D209" s="575"/>
      <c r="E209" s="576"/>
      <c r="F209" s="529" t="s">
        <v>158</v>
      </c>
      <c r="G209" s="575"/>
      <c r="H209" s="576"/>
      <c r="I209" s="529" t="s">
        <v>159</v>
      </c>
      <c r="J209" s="575"/>
      <c r="K209" s="576"/>
      <c r="L209" s="577" t="s">
        <v>160</v>
      </c>
      <c r="M209" s="575"/>
      <c r="N209" s="578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</row>
    <row r="210" spans="2:58" ht="15" customHeight="1" thickBot="1">
      <c r="B210" s="574"/>
      <c r="C210" s="469" t="s">
        <v>4</v>
      </c>
      <c r="D210" s="470" t="s">
        <v>155</v>
      </c>
      <c r="E210" s="470" t="s">
        <v>156</v>
      </c>
      <c r="F210" s="470" t="s">
        <v>4</v>
      </c>
      <c r="G210" s="470" t="s">
        <v>155</v>
      </c>
      <c r="H210" s="470" t="s">
        <v>156</v>
      </c>
      <c r="I210" s="470" t="s">
        <v>4</v>
      </c>
      <c r="J210" s="470" t="s">
        <v>155</v>
      </c>
      <c r="K210" s="470" t="s">
        <v>156</v>
      </c>
      <c r="L210" s="470" t="s">
        <v>4</v>
      </c>
      <c r="M210" s="470" t="s">
        <v>155</v>
      </c>
      <c r="N210" s="471" t="s">
        <v>156</v>
      </c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</row>
    <row r="211" spans="2:58" ht="24.75" thickTop="1">
      <c r="B211" s="149" t="s">
        <v>7</v>
      </c>
      <c r="C211" s="150">
        <v>12</v>
      </c>
      <c r="D211" s="472">
        <v>5.666666666666667</v>
      </c>
      <c r="E211" s="472">
        <v>0.98473192783466179</v>
      </c>
      <c r="F211" s="152">
        <v>12</v>
      </c>
      <c r="G211" s="472">
        <v>4.5833333333333339</v>
      </c>
      <c r="H211" s="472">
        <v>1.5050420310248864</v>
      </c>
      <c r="I211" s="152">
        <v>12</v>
      </c>
      <c r="J211" s="472">
        <v>5.333333333333333</v>
      </c>
      <c r="K211" s="472">
        <v>1.0730867399773194</v>
      </c>
      <c r="L211" s="152">
        <v>12</v>
      </c>
      <c r="M211" s="472">
        <v>5.3333333333333339</v>
      </c>
      <c r="N211" s="473">
        <v>0.98473192783466179</v>
      </c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</row>
    <row r="212" spans="2:58">
      <c r="B212" s="154" t="s">
        <v>8</v>
      </c>
      <c r="C212" s="155">
        <v>3</v>
      </c>
      <c r="D212" s="455">
        <v>5.666666666666667</v>
      </c>
      <c r="E212" s="455">
        <v>0.57735026918962573</v>
      </c>
      <c r="F212" s="157">
        <v>3</v>
      </c>
      <c r="G212" s="455">
        <v>6</v>
      </c>
      <c r="H212" s="455">
        <v>1</v>
      </c>
      <c r="I212" s="157">
        <v>3</v>
      </c>
      <c r="J212" s="455">
        <v>6.333333333333333</v>
      </c>
      <c r="K212" s="455">
        <v>0.57735026918962573</v>
      </c>
      <c r="L212" s="157">
        <v>3</v>
      </c>
      <c r="M212" s="455">
        <v>5</v>
      </c>
      <c r="N212" s="474">
        <v>0</v>
      </c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</row>
    <row r="213" spans="2:58">
      <c r="B213" s="154" t="s">
        <v>9</v>
      </c>
      <c r="C213" s="155">
        <v>30</v>
      </c>
      <c r="D213" s="455">
        <v>5.3666666666666671</v>
      </c>
      <c r="E213" s="455">
        <v>1.7116907014619389</v>
      </c>
      <c r="F213" s="157">
        <v>30</v>
      </c>
      <c r="G213" s="455">
        <v>5.1999999999999993</v>
      </c>
      <c r="H213" s="455">
        <v>1.4948186373673196</v>
      </c>
      <c r="I213" s="157">
        <v>30</v>
      </c>
      <c r="J213" s="455">
        <v>5.166666666666667</v>
      </c>
      <c r="K213" s="455">
        <v>1.5104996509110153</v>
      </c>
      <c r="L213" s="157">
        <v>30</v>
      </c>
      <c r="M213" s="455">
        <v>5.7333333333333343</v>
      </c>
      <c r="N213" s="474">
        <v>1.1426929274467315</v>
      </c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</row>
    <row r="214" spans="2:58" ht="15.75" thickBot="1">
      <c r="B214" s="159" t="s">
        <v>10</v>
      </c>
      <c r="C214" s="160">
        <v>45</v>
      </c>
      <c r="D214" s="475">
        <v>5.4666666666666668</v>
      </c>
      <c r="E214" s="475">
        <v>1.4863010829205867</v>
      </c>
      <c r="F214" s="162">
        <v>45</v>
      </c>
      <c r="G214" s="475">
        <v>5.0888888888888877</v>
      </c>
      <c r="H214" s="475">
        <v>1.489695243730045</v>
      </c>
      <c r="I214" s="162">
        <v>45</v>
      </c>
      <c r="J214" s="475">
        <v>5.2888888888888879</v>
      </c>
      <c r="K214" s="475">
        <v>1.3754705347331841</v>
      </c>
      <c r="L214" s="162">
        <v>45</v>
      </c>
      <c r="M214" s="475">
        <v>5.5777777777777793</v>
      </c>
      <c r="N214" s="476">
        <v>1.0763762625522069</v>
      </c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</row>
    <row r="215" spans="2:58" ht="15" customHeight="1" thickTop="1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</row>
    <row r="216" spans="2:58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</row>
    <row r="217" spans="2:58" ht="23.25">
      <c r="B217" s="122" t="s">
        <v>264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</row>
    <row r="218" spans="2:58">
      <c r="B218" s="479" t="s">
        <v>504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</row>
    <row r="219" spans="2:58" ht="15.75" customHeight="1" thickBot="1">
      <c r="B219" s="500" t="s">
        <v>161</v>
      </c>
      <c r="C219" s="501"/>
      <c r="D219" s="501"/>
      <c r="E219" s="501"/>
      <c r="F219" s="501"/>
      <c r="G219" s="501"/>
      <c r="H219" s="501"/>
      <c r="I219" s="501"/>
      <c r="J219" s="501"/>
      <c r="K219" s="501"/>
      <c r="L219" s="501"/>
      <c r="M219" s="501"/>
      <c r="N219" s="501"/>
      <c r="O219" s="501"/>
      <c r="P219" s="501"/>
      <c r="Q219" s="501"/>
      <c r="R219" s="466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</row>
    <row r="220" spans="2:58" ht="33" customHeight="1" thickBot="1">
      <c r="B220" s="502" t="s">
        <v>471</v>
      </c>
      <c r="C220" s="504" t="s">
        <v>162</v>
      </c>
      <c r="D220" s="505"/>
      <c r="E220" s="506"/>
      <c r="F220" s="507" t="s">
        <v>163</v>
      </c>
      <c r="G220" s="505"/>
      <c r="H220" s="506"/>
      <c r="I220" s="507" t="s">
        <v>164</v>
      </c>
      <c r="J220" s="505"/>
      <c r="K220" s="506"/>
      <c r="L220" s="507" t="s">
        <v>165</v>
      </c>
      <c r="M220" s="505"/>
      <c r="N220" s="506"/>
      <c r="O220" s="508" t="s">
        <v>166</v>
      </c>
      <c r="P220" s="505"/>
      <c r="Q220" s="509"/>
      <c r="R220" s="466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</row>
    <row r="221" spans="2:58" ht="15" customHeight="1" thickBot="1">
      <c r="B221" s="503"/>
      <c r="C221" s="480" t="s">
        <v>4</v>
      </c>
      <c r="D221" s="481" t="s">
        <v>155</v>
      </c>
      <c r="E221" s="481" t="s">
        <v>156</v>
      </c>
      <c r="F221" s="481" t="s">
        <v>4</v>
      </c>
      <c r="G221" s="481" t="s">
        <v>155</v>
      </c>
      <c r="H221" s="481" t="s">
        <v>156</v>
      </c>
      <c r="I221" s="481" t="s">
        <v>4</v>
      </c>
      <c r="J221" s="481" t="s">
        <v>155</v>
      </c>
      <c r="K221" s="481" t="s">
        <v>156</v>
      </c>
      <c r="L221" s="481" t="s">
        <v>4</v>
      </c>
      <c r="M221" s="481" t="s">
        <v>155</v>
      </c>
      <c r="N221" s="481" t="s">
        <v>156</v>
      </c>
      <c r="O221" s="481" t="s">
        <v>4</v>
      </c>
      <c r="P221" s="481" t="s">
        <v>155</v>
      </c>
      <c r="Q221" s="482" t="s">
        <v>156</v>
      </c>
      <c r="R221" s="466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</row>
    <row r="222" spans="2:58" ht="24">
      <c r="B222" s="448" t="s">
        <v>7</v>
      </c>
      <c r="C222" s="449">
        <v>12</v>
      </c>
      <c r="D222" s="450">
        <v>5.75</v>
      </c>
      <c r="E222" s="450">
        <v>1.0552897060221724</v>
      </c>
      <c r="F222" s="451">
        <v>12</v>
      </c>
      <c r="G222" s="450">
        <v>4.5833333333333339</v>
      </c>
      <c r="H222" s="450">
        <v>1.3113721705515065</v>
      </c>
      <c r="I222" s="451">
        <v>12</v>
      </c>
      <c r="J222" s="450">
        <v>4.666666666666667</v>
      </c>
      <c r="K222" s="450">
        <v>0.98473192783466168</v>
      </c>
      <c r="L222" s="451">
        <v>12</v>
      </c>
      <c r="M222" s="450">
        <v>4.916666666666667</v>
      </c>
      <c r="N222" s="450">
        <v>1.0836246694508316</v>
      </c>
      <c r="O222" s="451">
        <v>12</v>
      </c>
      <c r="P222" s="450">
        <v>5.4166666666666661</v>
      </c>
      <c r="Q222" s="452">
        <v>1.164500152881315</v>
      </c>
      <c r="R222" s="466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</row>
    <row r="223" spans="2:58">
      <c r="B223" s="453" t="s">
        <v>8</v>
      </c>
      <c r="C223" s="454">
        <v>2</v>
      </c>
      <c r="D223" s="455">
        <v>7</v>
      </c>
      <c r="E223" s="455">
        <v>0</v>
      </c>
      <c r="F223" s="157">
        <v>2</v>
      </c>
      <c r="G223" s="455">
        <v>6</v>
      </c>
      <c r="H223" s="455">
        <v>1.4142135623730951</v>
      </c>
      <c r="I223" s="157">
        <v>2</v>
      </c>
      <c r="J223" s="455">
        <v>6</v>
      </c>
      <c r="K223" s="455">
        <v>1.4142135623730951</v>
      </c>
      <c r="L223" s="157">
        <v>2</v>
      </c>
      <c r="M223" s="455">
        <v>6.5</v>
      </c>
      <c r="N223" s="455">
        <v>0.70710678118654757</v>
      </c>
      <c r="O223" s="157">
        <v>2</v>
      </c>
      <c r="P223" s="455">
        <v>6</v>
      </c>
      <c r="Q223" s="456">
        <v>1.4142135623730951</v>
      </c>
      <c r="R223" s="466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</row>
    <row r="224" spans="2:58">
      <c r="B224" s="453" t="s">
        <v>9</v>
      </c>
      <c r="C224" s="454">
        <v>31</v>
      </c>
      <c r="D224" s="455">
        <v>5.709677419354839</v>
      </c>
      <c r="E224" s="455">
        <v>1.3950758255879085</v>
      </c>
      <c r="F224" s="157">
        <v>31</v>
      </c>
      <c r="G224" s="455">
        <v>4.6451612903225801</v>
      </c>
      <c r="H224" s="455">
        <v>1.6642993940749602</v>
      </c>
      <c r="I224" s="157">
        <v>31</v>
      </c>
      <c r="J224" s="455">
        <v>4.5161290322580649</v>
      </c>
      <c r="K224" s="455">
        <v>1.5889402703675486</v>
      </c>
      <c r="L224" s="157">
        <v>31</v>
      </c>
      <c r="M224" s="455">
        <v>4.935483870967742</v>
      </c>
      <c r="N224" s="455">
        <v>1.8062019796794182</v>
      </c>
      <c r="O224" s="157">
        <v>38</v>
      </c>
      <c r="P224" s="455">
        <v>5.6578947368421044</v>
      </c>
      <c r="Q224" s="456">
        <v>0.9379770005096415</v>
      </c>
      <c r="R224" s="466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</row>
    <row r="225" spans="2:58" ht="15.75" thickBot="1">
      <c r="B225" s="457" t="s">
        <v>10</v>
      </c>
      <c r="C225" s="458">
        <v>45</v>
      </c>
      <c r="D225" s="459">
        <v>5.7777777777777759</v>
      </c>
      <c r="E225" s="459">
        <v>1.2949006435891817</v>
      </c>
      <c r="F225" s="460">
        <v>45</v>
      </c>
      <c r="G225" s="459">
        <v>4.6888888888888882</v>
      </c>
      <c r="H225" s="459">
        <v>1.5641178492890639</v>
      </c>
      <c r="I225" s="460">
        <v>45</v>
      </c>
      <c r="J225" s="459">
        <v>4.6222222222222227</v>
      </c>
      <c r="K225" s="459">
        <v>1.4505310765510693</v>
      </c>
      <c r="L225" s="460">
        <v>45</v>
      </c>
      <c r="M225" s="459">
        <v>4.9999999999999991</v>
      </c>
      <c r="N225" s="459">
        <v>1.6236882817719773</v>
      </c>
      <c r="O225" s="460">
        <v>52</v>
      </c>
      <c r="P225" s="459">
        <v>5.6153846153846168</v>
      </c>
      <c r="Q225" s="461">
        <v>0.99318947807883851</v>
      </c>
      <c r="R225" s="466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</row>
    <row r="226" spans="2:58" ht="15" customHeight="1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</row>
    <row r="227" spans="2:58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</row>
    <row r="228" spans="2:58" ht="23.25">
      <c r="B228" s="122" t="s">
        <v>265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</row>
    <row r="229" spans="2:58">
      <c r="B229" s="479" t="s">
        <v>505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</row>
    <row r="230" spans="2:58" ht="15.75" thickBot="1">
      <c r="B230" s="500" t="s">
        <v>312</v>
      </c>
      <c r="C230" s="501"/>
      <c r="D230" s="501"/>
      <c r="E230" s="501"/>
      <c r="F230" s="501"/>
      <c r="G230" s="501"/>
      <c r="H230" s="501"/>
      <c r="I230" s="501"/>
      <c r="J230" s="501"/>
      <c r="K230" s="501"/>
      <c r="L230" s="501"/>
      <c r="M230" s="501"/>
      <c r="N230" s="501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</row>
    <row r="231" spans="2:58" ht="18" customHeight="1" thickBot="1">
      <c r="B231" s="510" t="s">
        <v>471</v>
      </c>
      <c r="C231" s="512" t="s">
        <v>472</v>
      </c>
      <c r="D231" s="513"/>
      <c r="E231" s="514"/>
      <c r="F231" s="515" t="s">
        <v>473</v>
      </c>
      <c r="G231" s="513"/>
      <c r="H231" s="514"/>
      <c r="I231" s="515" t="s">
        <v>474</v>
      </c>
      <c r="J231" s="513"/>
      <c r="K231" s="514"/>
      <c r="L231" s="516" t="s">
        <v>475</v>
      </c>
      <c r="M231" s="513"/>
      <c r="N231" s="517"/>
      <c r="O231" s="462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</row>
    <row r="232" spans="2:58" ht="15" customHeight="1" thickBot="1">
      <c r="B232" s="511"/>
      <c r="C232" s="463" t="s">
        <v>4</v>
      </c>
      <c r="D232" s="464" t="s">
        <v>155</v>
      </c>
      <c r="E232" s="464" t="s">
        <v>156</v>
      </c>
      <c r="F232" s="464" t="s">
        <v>4</v>
      </c>
      <c r="G232" s="464" t="s">
        <v>155</v>
      </c>
      <c r="H232" s="464" t="s">
        <v>156</v>
      </c>
      <c r="I232" s="464" t="s">
        <v>4</v>
      </c>
      <c r="J232" s="464" t="s">
        <v>155</v>
      </c>
      <c r="K232" s="464" t="s">
        <v>470</v>
      </c>
      <c r="L232" s="464" t="s">
        <v>4</v>
      </c>
      <c r="M232" s="464" t="s">
        <v>155</v>
      </c>
      <c r="N232" s="465" t="s">
        <v>470</v>
      </c>
      <c r="O232" s="462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</row>
    <row r="233" spans="2:58" ht="24">
      <c r="B233" s="448" t="s">
        <v>7</v>
      </c>
      <c r="C233" s="449">
        <v>13</v>
      </c>
      <c r="D233" s="450">
        <v>5.2307692307692317</v>
      </c>
      <c r="E233" s="450">
        <v>0.83205029433784383</v>
      </c>
      <c r="F233" s="451">
        <v>13</v>
      </c>
      <c r="G233" s="450">
        <v>4.2307692307692299</v>
      </c>
      <c r="H233" s="450">
        <v>1.5892265495016833</v>
      </c>
      <c r="I233" s="451">
        <v>13</v>
      </c>
      <c r="J233" s="450">
        <v>5.3076923076923075</v>
      </c>
      <c r="K233" s="450">
        <v>1.3774744634423892</v>
      </c>
      <c r="L233" s="451">
        <v>13</v>
      </c>
      <c r="M233" s="450">
        <v>5.2307692307692308</v>
      </c>
      <c r="N233" s="452">
        <v>1.5892265495016833</v>
      </c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</row>
    <row r="234" spans="2:58">
      <c r="B234" s="453" t="s">
        <v>8</v>
      </c>
      <c r="C234" s="454">
        <v>3</v>
      </c>
      <c r="D234" s="455">
        <v>5.666666666666667</v>
      </c>
      <c r="E234" s="455">
        <v>1.5275252316519465</v>
      </c>
      <c r="F234" s="157">
        <v>3</v>
      </c>
      <c r="G234" s="455">
        <v>5</v>
      </c>
      <c r="H234" s="455">
        <v>1</v>
      </c>
      <c r="I234" s="157">
        <v>3</v>
      </c>
      <c r="J234" s="455">
        <v>4.666666666666667</v>
      </c>
      <c r="K234" s="455">
        <v>1.1547005383792515</v>
      </c>
      <c r="L234" s="157">
        <v>3</v>
      </c>
      <c r="M234" s="455">
        <v>6</v>
      </c>
      <c r="N234" s="456">
        <v>1</v>
      </c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</row>
    <row r="235" spans="2:58">
      <c r="B235" s="453" t="s">
        <v>9</v>
      </c>
      <c r="C235" s="454">
        <v>41</v>
      </c>
      <c r="D235" s="455">
        <v>6</v>
      </c>
      <c r="E235" s="455">
        <v>1.0723805294763606</v>
      </c>
      <c r="F235" s="157">
        <v>40</v>
      </c>
      <c r="G235" s="455">
        <v>4.8750000000000018</v>
      </c>
      <c r="H235" s="455">
        <v>1.8562092609705461</v>
      </c>
      <c r="I235" s="157">
        <v>41</v>
      </c>
      <c r="J235" s="455">
        <v>4.4390243902439019</v>
      </c>
      <c r="K235" s="455">
        <v>1.5660265082016473</v>
      </c>
      <c r="L235" s="157">
        <v>40</v>
      </c>
      <c r="M235" s="455">
        <v>4.45</v>
      </c>
      <c r="N235" s="456">
        <v>1.5843788720682974</v>
      </c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</row>
    <row r="236" spans="2:58" ht="15.75" thickBot="1">
      <c r="B236" s="457" t="s">
        <v>10</v>
      </c>
      <c r="C236" s="458">
        <v>57</v>
      </c>
      <c r="D236" s="459">
        <v>5.807017543859649</v>
      </c>
      <c r="E236" s="459">
        <v>1.0763462747917814</v>
      </c>
      <c r="F236" s="460">
        <v>56</v>
      </c>
      <c r="G236" s="459">
        <v>4.7321428571428577</v>
      </c>
      <c r="H236" s="459">
        <v>1.763169371831939</v>
      </c>
      <c r="I236" s="460">
        <v>57</v>
      </c>
      <c r="J236" s="459">
        <v>4.6491228070175445</v>
      </c>
      <c r="K236" s="459">
        <v>1.5293699457873802</v>
      </c>
      <c r="L236" s="460">
        <v>56</v>
      </c>
      <c r="M236" s="459">
        <v>4.7142857142857144</v>
      </c>
      <c r="N236" s="461">
        <v>1.6035674514745462</v>
      </c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</row>
    <row r="237" spans="2:58" ht="15" customHeight="1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</row>
    <row r="238" spans="2:58" ht="12.95" customHeight="1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</row>
    <row r="239" spans="2:58" ht="18">
      <c r="B239" s="117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</row>
    <row r="240" spans="2:58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</row>
    <row r="241" spans="2:58" ht="15.75" thickBot="1">
      <c r="B241" s="500" t="s">
        <v>170</v>
      </c>
      <c r="C241" s="501"/>
      <c r="D241" s="501"/>
      <c r="E241" s="501"/>
      <c r="F241" s="501"/>
      <c r="G241" s="501"/>
      <c r="H241" s="501"/>
      <c r="I241" s="501"/>
      <c r="J241" s="501"/>
      <c r="K241" s="501"/>
      <c r="L241" s="501"/>
      <c r="M241" s="501"/>
      <c r="N241" s="501"/>
      <c r="O241" s="501"/>
      <c r="P241" s="501"/>
      <c r="Q241" s="501"/>
      <c r="R241" s="501"/>
      <c r="S241" s="501"/>
      <c r="T241" s="501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</row>
    <row r="242" spans="2:58" ht="15.75" customHeight="1" thickBot="1">
      <c r="B242" s="510" t="s">
        <v>471</v>
      </c>
      <c r="C242" s="512" t="s">
        <v>476</v>
      </c>
      <c r="D242" s="513"/>
      <c r="E242" s="514"/>
      <c r="F242" s="515" t="s">
        <v>477</v>
      </c>
      <c r="G242" s="513"/>
      <c r="H242" s="514"/>
      <c r="I242" s="515" t="s">
        <v>478</v>
      </c>
      <c r="J242" s="513"/>
      <c r="K242" s="514"/>
      <c r="L242" s="515" t="s">
        <v>479</v>
      </c>
      <c r="M242" s="513"/>
      <c r="N242" s="514"/>
      <c r="O242" s="515" t="s">
        <v>480</v>
      </c>
      <c r="P242" s="513"/>
      <c r="Q242" s="514"/>
      <c r="R242" s="516" t="s">
        <v>481</v>
      </c>
      <c r="S242" s="513"/>
      <c r="T242" s="517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</row>
    <row r="243" spans="2:58" ht="18" customHeight="1" thickBot="1">
      <c r="B243" s="511"/>
      <c r="C243" s="463" t="s">
        <v>4</v>
      </c>
      <c r="D243" s="464" t="s">
        <v>155</v>
      </c>
      <c r="E243" s="464" t="s">
        <v>156</v>
      </c>
      <c r="F243" s="464" t="s">
        <v>4</v>
      </c>
      <c r="G243" s="464" t="s">
        <v>155</v>
      </c>
      <c r="H243" s="464" t="s">
        <v>156</v>
      </c>
      <c r="I243" s="464" t="s">
        <v>4</v>
      </c>
      <c r="J243" s="464" t="s">
        <v>155</v>
      </c>
      <c r="K243" s="464" t="s">
        <v>156</v>
      </c>
      <c r="L243" s="464" t="s">
        <v>4</v>
      </c>
      <c r="M243" s="464" t="s">
        <v>155</v>
      </c>
      <c r="N243" s="464" t="s">
        <v>156</v>
      </c>
      <c r="O243" s="464" t="s">
        <v>4</v>
      </c>
      <c r="P243" s="464" t="s">
        <v>155</v>
      </c>
      <c r="Q243" s="464" t="s">
        <v>156</v>
      </c>
      <c r="R243" s="464" t="s">
        <v>4</v>
      </c>
      <c r="S243" s="464" t="s">
        <v>155</v>
      </c>
      <c r="T243" s="465" t="s">
        <v>156</v>
      </c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</row>
    <row r="244" spans="2:58" ht="24">
      <c r="B244" s="448" t="s">
        <v>7</v>
      </c>
      <c r="C244" s="449">
        <v>13</v>
      </c>
      <c r="D244" s="450">
        <v>5.6923076923076916</v>
      </c>
      <c r="E244" s="450">
        <v>0.94733093343134189</v>
      </c>
      <c r="F244" s="451">
        <v>13</v>
      </c>
      <c r="G244" s="450">
        <v>6.1538461538461533</v>
      </c>
      <c r="H244" s="450">
        <v>0.89871703427291727</v>
      </c>
      <c r="I244" s="451">
        <v>13</v>
      </c>
      <c r="J244" s="450">
        <v>2.2307692307692308</v>
      </c>
      <c r="K244" s="450">
        <v>1.3008872711759818</v>
      </c>
      <c r="L244" s="451">
        <v>13</v>
      </c>
      <c r="M244" s="450">
        <v>4.6923076923076925</v>
      </c>
      <c r="N244" s="450">
        <v>2.015961945102775</v>
      </c>
      <c r="O244" s="451">
        <v>13</v>
      </c>
      <c r="P244" s="450">
        <v>4.6923076923076925</v>
      </c>
      <c r="Q244" s="450">
        <v>1.1821319289469756</v>
      </c>
      <c r="R244" s="451">
        <v>13</v>
      </c>
      <c r="S244" s="450">
        <v>5.0769230769230784</v>
      </c>
      <c r="T244" s="452">
        <v>1.1151635501529551</v>
      </c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</row>
    <row r="245" spans="2:58">
      <c r="B245" s="453" t="s">
        <v>8</v>
      </c>
      <c r="C245" s="454">
        <v>3</v>
      </c>
      <c r="D245" s="455">
        <v>5.333333333333333</v>
      </c>
      <c r="E245" s="455">
        <v>2.0816659994661326</v>
      </c>
      <c r="F245" s="157">
        <v>3</v>
      </c>
      <c r="G245" s="455">
        <v>6</v>
      </c>
      <c r="H245" s="455">
        <v>1</v>
      </c>
      <c r="I245" s="157">
        <v>3</v>
      </c>
      <c r="J245" s="455">
        <v>3.333333333333333</v>
      </c>
      <c r="K245" s="455">
        <v>2.0816659994661326</v>
      </c>
      <c r="L245" s="157">
        <v>3</v>
      </c>
      <c r="M245" s="455">
        <v>4</v>
      </c>
      <c r="N245" s="455">
        <v>2.6457513110645907</v>
      </c>
      <c r="O245" s="157">
        <v>3</v>
      </c>
      <c r="P245" s="455">
        <v>5</v>
      </c>
      <c r="Q245" s="455">
        <v>1</v>
      </c>
      <c r="R245" s="157">
        <v>3</v>
      </c>
      <c r="S245" s="455">
        <v>6</v>
      </c>
      <c r="T245" s="456">
        <v>1</v>
      </c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</row>
    <row r="246" spans="2:58">
      <c r="B246" s="453" t="s">
        <v>9</v>
      </c>
      <c r="C246" s="454">
        <v>41</v>
      </c>
      <c r="D246" s="455">
        <v>5.8292682926829249</v>
      </c>
      <c r="E246" s="455">
        <v>1.0701037104970303</v>
      </c>
      <c r="F246" s="157">
        <v>40</v>
      </c>
      <c r="G246" s="455">
        <v>5.8974358974358969</v>
      </c>
      <c r="H246" s="455">
        <v>1.5525000516123699</v>
      </c>
      <c r="I246" s="157">
        <v>41</v>
      </c>
      <c r="J246" s="455">
        <v>2.4390243902439028</v>
      </c>
      <c r="K246" s="455">
        <v>1.5819099292912491</v>
      </c>
      <c r="L246" s="157">
        <v>40</v>
      </c>
      <c r="M246" s="455">
        <v>5.4249999999999989</v>
      </c>
      <c r="N246" s="455">
        <v>1.998557171869439</v>
      </c>
      <c r="O246" s="157">
        <v>41</v>
      </c>
      <c r="P246" s="455">
        <v>4.0731707317073162</v>
      </c>
      <c r="Q246" s="455">
        <v>1.5229944829584745</v>
      </c>
      <c r="R246" s="157">
        <v>40</v>
      </c>
      <c r="S246" s="455">
        <v>5.55</v>
      </c>
      <c r="T246" s="456">
        <v>1.2393132920684082</v>
      </c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</row>
    <row r="247" spans="2:58" ht="15.75" thickBot="1">
      <c r="B247" s="457" t="s">
        <v>10</v>
      </c>
      <c r="C247" s="458">
        <v>57</v>
      </c>
      <c r="D247" s="459">
        <v>5.7719298245614032</v>
      </c>
      <c r="E247" s="459">
        <v>1.0859088336446427</v>
      </c>
      <c r="F247" s="460">
        <v>56</v>
      </c>
      <c r="G247" s="459">
        <v>5.963636363636363</v>
      </c>
      <c r="H247" s="459">
        <v>1.3872920112864218</v>
      </c>
      <c r="I247" s="460">
        <v>57</v>
      </c>
      <c r="J247" s="459">
        <v>2.4385964912280702</v>
      </c>
      <c r="K247" s="459">
        <v>1.5355029871540133</v>
      </c>
      <c r="L247" s="460">
        <v>56</v>
      </c>
      <c r="M247" s="459">
        <v>5.1785714285714288</v>
      </c>
      <c r="N247" s="459">
        <v>2.0369954956628278</v>
      </c>
      <c r="O247" s="460">
        <v>57</v>
      </c>
      <c r="P247" s="459">
        <v>4.2631578947368407</v>
      </c>
      <c r="Q247" s="459">
        <v>1.4457612402847762</v>
      </c>
      <c r="R247" s="460">
        <v>56</v>
      </c>
      <c r="S247" s="459">
        <v>5.4642857142857144</v>
      </c>
      <c r="T247" s="461">
        <v>1.205506844960555</v>
      </c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</row>
    <row r="248" spans="2:58" ht="15" customHeight="1"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</row>
    <row r="249" spans="2:58" ht="15" customHeight="1"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</row>
    <row r="250" spans="2:58" ht="12.95" customHeight="1">
      <c r="B250" s="117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</row>
    <row r="251" spans="2:58"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</row>
    <row r="252" spans="2:58" ht="15.75" customHeight="1" thickBot="1">
      <c r="B252" s="500" t="s">
        <v>174</v>
      </c>
      <c r="C252" s="501"/>
      <c r="D252" s="501"/>
      <c r="E252" s="501"/>
      <c r="F252" s="501"/>
      <c r="G252" s="501"/>
      <c r="H252" s="501"/>
      <c r="I252" s="501"/>
      <c r="J252" s="501"/>
      <c r="K252" s="501"/>
      <c r="L252" s="501"/>
      <c r="M252" s="501"/>
      <c r="N252" s="501"/>
      <c r="O252" s="501"/>
      <c r="P252" s="501"/>
      <c r="Q252" s="501"/>
      <c r="R252" s="501"/>
      <c r="S252" s="501"/>
      <c r="T252" s="501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</row>
    <row r="253" spans="2:58" ht="15.75" customHeight="1" thickBot="1">
      <c r="B253" s="510" t="s">
        <v>471</v>
      </c>
      <c r="C253" s="512" t="s">
        <v>482</v>
      </c>
      <c r="D253" s="513"/>
      <c r="E253" s="514"/>
      <c r="F253" s="515" t="s">
        <v>483</v>
      </c>
      <c r="G253" s="513"/>
      <c r="H253" s="514"/>
      <c r="I253" s="515" t="s">
        <v>484</v>
      </c>
      <c r="J253" s="513"/>
      <c r="K253" s="514"/>
      <c r="L253" s="515" t="s">
        <v>485</v>
      </c>
      <c r="M253" s="513"/>
      <c r="N253" s="514"/>
      <c r="O253" s="515" t="s">
        <v>486</v>
      </c>
      <c r="P253" s="513"/>
      <c r="Q253" s="514"/>
      <c r="R253" s="516" t="s">
        <v>487</v>
      </c>
      <c r="S253" s="513"/>
      <c r="T253" s="517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</row>
    <row r="254" spans="2:58" ht="15.75" thickBot="1">
      <c r="B254" s="511"/>
      <c r="C254" s="463" t="s">
        <v>4</v>
      </c>
      <c r="D254" s="464" t="s">
        <v>155</v>
      </c>
      <c r="E254" s="464" t="s">
        <v>156</v>
      </c>
      <c r="F254" s="464" t="s">
        <v>4</v>
      </c>
      <c r="G254" s="464" t="s">
        <v>155</v>
      </c>
      <c r="H254" s="464" t="s">
        <v>156</v>
      </c>
      <c r="I254" s="464" t="s">
        <v>4</v>
      </c>
      <c r="J254" s="464" t="s">
        <v>155</v>
      </c>
      <c r="K254" s="464" t="s">
        <v>156</v>
      </c>
      <c r="L254" s="464" t="s">
        <v>4</v>
      </c>
      <c r="M254" s="464" t="s">
        <v>155</v>
      </c>
      <c r="N254" s="464" t="s">
        <v>156</v>
      </c>
      <c r="O254" s="464" t="s">
        <v>4</v>
      </c>
      <c r="P254" s="464" t="s">
        <v>155</v>
      </c>
      <c r="Q254" s="464" t="s">
        <v>156</v>
      </c>
      <c r="R254" s="464" t="s">
        <v>4</v>
      </c>
      <c r="S254" s="464" t="s">
        <v>155</v>
      </c>
      <c r="T254" s="465" t="s">
        <v>156</v>
      </c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</row>
    <row r="255" spans="2:58" ht="24">
      <c r="B255" s="448" t="s">
        <v>7</v>
      </c>
      <c r="C255" s="449">
        <v>13</v>
      </c>
      <c r="D255" s="450">
        <v>3.6923076923076921</v>
      </c>
      <c r="E255" s="450">
        <v>1.4935759876113537</v>
      </c>
      <c r="F255" s="451">
        <v>13</v>
      </c>
      <c r="G255" s="450">
        <v>5.8461538461538458</v>
      </c>
      <c r="H255" s="450">
        <v>0.80064076902543568</v>
      </c>
      <c r="I255" s="451">
        <v>13</v>
      </c>
      <c r="J255" s="450">
        <v>3.9230769230769229</v>
      </c>
      <c r="K255" s="450">
        <v>1.8009968749527976</v>
      </c>
      <c r="L255" s="451">
        <v>13</v>
      </c>
      <c r="M255" s="450">
        <v>5.384615384615385</v>
      </c>
      <c r="N255" s="450">
        <v>1.5566235649883122</v>
      </c>
      <c r="O255" s="451">
        <v>13</v>
      </c>
      <c r="P255" s="450">
        <v>4.0769230769230766</v>
      </c>
      <c r="Q255" s="450">
        <v>1.3821202589704016</v>
      </c>
      <c r="R255" s="451">
        <v>13</v>
      </c>
      <c r="S255" s="450">
        <v>5.2307692307692308</v>
      </c>
      <c r="T255" s="452">
        <v>1.2351684199496948</v>
      </c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</row>
    <row r="256" spans="2:58">
      <c r="B256" s="453" t="s">
        <v>8</v>
      </c>
      <c r="C256" s="454">
        <v>3</v>
      </c>
      <c r="D256" s="455">
        <v>5.333333333333333</v>
      </c>
      <c r="E256" s="455">
        <v>0.57735026918962573</v>
      </c>
      <c r="F256" s="157">
        <v>3</v>
      </c>
      <c r="G256" s="455">
        <v>5.333333333333333</v>
      </c>
      <c r="H256" s="455">
        <v>0.57735026918962573</v>
      </c>
      <c r="I256" s="157">
        <v>3</v>
      </c>
      <c r="J256" s="455">
        <v>3.6666666666666665</v>
      </c>
      <c r="K256" s="455">
        <v>1.1547005383792515</v>
      </c>
      <c r="L256" s="157">
        <v>3</v>
      </c>
      <c r="M256" s="455">
        <v>5.333333333333333</v>
      </c>
      <c r="N256" s="455">
        <v>1.5275252316519465</v>
      </c>
      <c r="O256" s="157">
        <v>3</v>
      </c>
      <c r="P256" s="455">
        <v>5</v>
      </c>
      <c r="Q256" s="455">
        <v>1</v>
      </c>
      <c r="R256" s="157">
        <v>3</v>
      </c>
      <c r="S256" s="455">
        <v>4.333333333333333</v>
      </c>
      <c r="T256" s="456">
        <v>1.5275252316519465</v>
      </c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</row>
    <row r="257" spans="2:58">
      <c r="B257" s="453" t="s">
        <v>9</v>
      </c>
      <c r="C257" s="454">
        <v>41</v>
      </c>
      <c r="D257" s="455">
        <v>4.3902439024390247</v>
      </c>
      <c r="E257" s="455">
        <v>1.8149111380517753</v>
      </c>
      <c r="F257" s="157">
        <v>40</v>
      </c>
      <c r="G257" s="455">
        <v>5.4750000000000005</v>
      </c>
      <c r="H257" s="455">
        <v>1.7539333086756896</v>
      </c>
      <c r="I257" s="157">
        <v>41</v>
      </c>
      <c r="J257" s="455">
        <v>3.2195121951219514</v>
      </c>
      <c r="K257" s="455">
        <v>1.7249955814718949</v>
      </c>
      <c r="L257" s="157">
        <v>40</v>
      </c>
      <c r="M257" s="455">
        <v>5.3249999999999993</v>
      </c>
      <c r="N257" s="455">
        <v>1.7303845726400733</v>
      </c>
      <c r="O257" s="157">
        <v>41</v>
      </c>
      <c r="P257" s="455">
        <v>4.3170731707317067</v>
      </c>
      <c r="Q257" s="455">
        <v>1.8226220725954669</v>
      </c>
      <c r="R257" s="157">
        <v>40</v>
      </c>
      <c r="S257" s="455">
        <v>5.7750000000000004</v>
      </c>
      <c r="T257" s="456">
        <v>1.5273153923444585</v>
      </c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</row>
    <row r="258" spans="2:58" ht="15.75" thickBot="1">
      <c r="B258" s="457" t="s">
        <v>10</v>
      </c>
      <c r="C258" s="458">
        <v>57</v>
      </c>
      <c r="D258" s="459">
        <v>4.2807017543859658</v>
      </c>
      <c r="E258" s="459">
        <v>1.7295167157837588</v>
      </c>
      <c r="F258" s="460">
        <v>56</v>
      </c>
      <c r="G258" s="459">
        <v>5.553571428571427</v>
      </c>
      <c r="H258" s="459">
        <v>1.5364616121837489</v>
      </c>
      <c r="I258" s="460">
        <v>57</v>
      </c>
      <c r="J258" s="459">
        <v>3.4035087719298249</v>
      </c>
      <c r="K258" s="459">
        <v>1.7202538135279322</v>
      </c>
      <c r="L258" s="460">
        <v>56</v>
      </c>
      <c r="M258" s="459">
        <v>5.3392857142857144</v>
      </c>
      <c r="N258" s="459">
        <v>1.6544901517801978</v>
      </c>
      <c r="O258" s="460">
        <v>57</v>
      </c>
      <c r="P258" s="459">
        <v>4.2982456140350846</v>
      </c>
      <c r="Q258" s="459">
        <v>1.6899377871125247</v>
      </c>
      <c r="R258" s="460">
        <v>56</v>
      </c>
      <c r="S258" s="459">
        <v>5.5714285714285712</v>
      </c>
      <c r="T258" s="461">
        <v>1.4876111766812634</v>
      </c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</row>
    <row r="259" spans="2:58" ht="27.95" customHeight="1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</row>
    <row r="260" spans="2:58" ht="15" customHeight="1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</row>
    <row r="261" spans="2:58" ht="15" customHeight="1">
      <c r="B261" s="117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</row>
    <row r="262" spans="2:58" ht="15" customHeight="1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</row>
    <row r="263" spans="2:58" ht="15.75" customHeight="1" thickBot="1">
      <c r="B263" s="500" t="s">
        <v>174</v>
      </c>
      <c r="C263" s="501"/>
      <c r="D263" s="501"/>
      <c r="E263" s="501"/>
      <c r="F263" s="501"/>
      <c r="G263" s="501"/>
      <c r="H263" s="501"/>
      <c r="I263" s="501"/>
      <c r="J263" s="501"/>
      <c r="K263" s="501"/>
      <c r="L263" s="501"/>
      <c r="M263" s="501"/>
      <c r="N263" s="501"/>
      <c r="O263" s="501"/>
      <c r="P263" s="501"/>
      <c r="Q263" s="501"/>
      <c r="R263" s="501"/>
      <c r="S263" s="501"/>
      <c r="T263" s="501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</row>
    <row r="264" spans="2:58" ht="15.75" customHeight="1" thickBot="1">
      <c r="B264" s="510" t="s">
        <v>471</v>
      </c>
      <c r="C264" s="512" t="s">
        <v>488</v>
      </c>
      <c r="D264" s="513"/>
      <c r="E264" s="514"/>
      <c r="F264" s="515" t="s">
        <v>489</v>
      </c>
      <c r="G264" s="513"/>
      <c r="H264" s="514"/>
      <c r="I264" s="515" t="s">
        <v>490</v>
      </c>
      <c r="J264" s="513"/>
      <c r="K264" s="514"/>
      <c r="L264" s="515" t="s">
        <v>491</v>
      </c>
      <c r="M264" s="513"/>
      <c r="N264" s="514"/>
      <c r="O264" s="515" t="s">
        <v>492</v>
      </c>
      <c r="P264" s="513"/>
      <c r="Q264" s="514"/>
      <c r="R264" s="516" t="s">
        <v>493</v>
      </c>
      <c r="S264" s="513"/>
      <c r="T264" s="517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</row>
    <row r="265" spans="2:58" ht="15.75" thickBot="1">
      <c r="B265" s="511"/>
      <c r="C265" s="463" t="s">
        <v>4</v>
      </c>
      <c r="D265" s="464" t="s">
        <v>155</v>
      </c>
      <c r="E265" s="464" t="s">
        <v>156</v>
      </c>
      <c r="F265" s="464" t="s">
        <v>4</v>
      </c>
      <c r="G265" s="464" t="s">
        <v>155</v>
      </c>
      <c r="H265" s="464" t="s">
        <v>156</v>
      </c>
      <c r="I265" s="464" t="s">
        <v>4</v>
      </c>
      <c r="J265" s="464" t="s">
        <v>155</v>
      </c>
      <c r="K265" s="464" t="s">
        <v>156</v>
      </c>
      <c r="L265" s="464" t="s">
        <v>4</v>
      </c>
      <c r="M265" s="464" t="s">
        <v>155</v>
      </c>
      <c r="N265" s="464" t="s">
        <v>156</v>
      </c>
      <c r="O265" s="464" t="s">
        <v>4</v>
      </c>
      <c r="P265" s="464" t="s">
        <v>155</v>
      </c>
      <c r="Q265" s="464" t="s">
        <v>156</v>
      </c>
      <c r="R265" s="464" t="s">
        <v>4</v>
      </c>
      <c r="S265" s="464" t="s">
        <v>155</v>
      </c>
      <c r="T265" s="465" t="s">
        <v>156</v>
      </c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</row>
    <row r="266" spans="2:58" ht="24">
      <c r="B266" s="448" t="s">
        <v>7</v>
      </c>
      <c r="C266" s="449">
        <v>13</v>
      </c>
      <c r="D266" s="450">
        <v>5.2307692307692308</v>
      </c>
      <c r="E266" s="450">
        <v>1.165750556068647</v>
      </c>
      <c r="F266" s="451">
        <v>13</v>
      </c>
      <c r="G266" s="450">
        <v>5.6153846153846159</v>
      </c>
      <c r="H266" s="450">
        <v>1.3867504905630728</v>
      </c>
      <c r="I266" s="451">
        <v>13</v>
      </c>
      <c r="J266" s="450">
        <v>2.9230769230769234</v>
      </c>
      <c r="K266" s="450">
        <v>1.1875421719907089</v>
      </c>
      <c r="L266" s="451">
        <v>13</v>
      </c>
      <c r="M266" s="450">
        <v>4.615384615384615</v>
      </c>
      <c r="N266" s="450">
        <v>1.8501559185854914</v>
      </c>
      <c r="O266" s="451">
        <v>13</v>
      </c>
      <c r="P266" s="450">
        <v>5.0769230769230766</v>
      </c>
      <c r="Q266" s="450">
        <v>1.2557559782549621</v>
      </c>
      <c r="R266" s="451">
        <v>13</v>
      </c>
      <c r="S266" s="450">
        <v>5.7692307692307692</v>
      </c>
      <c r="T266" s="452">
        <v>1.0127393670836669</v>
      </c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</row>
    <row r="267" spans="2:58">
      <c r="B267" s="453" t="s">
        <v>8</v>
      </c>
      <c r="C267" s="454">
        <v>3</v>
      </c>
      <c r="D267" s="455">
        <v>5.666666666666667</v>
      </c>
      <c r="E267" s="455">
        <v>0.57735026918962573</v>
      </c>
      <c r="F267" s="157">
        <v>3</v>
      </c>
      <c r="G267" s="455">
        <v>5.333333333333333</v>
      </c>
      <c r="H267" s="455">
        <v>0.57735026918962573</v>
      </c>
      <c r="I267" s="157">
        <v>3</v>
      </c>
      <c r="J267" s="455">
        <v>3.333333333333333</v>
      </c>
      <c r="K267" s="455">
        <v>2.0816659994661326</v>
      </c>
      <c r="L267" s="157">
        <v>3</v>
      </c>
      <c r="M267" s="455">
        <v>4</v>
      </c>
      <c r="N267" s="455">
        <v>2.6457513110645907</v>
      </c>
      <c r="O267" s="157">
        <v>3</v>
      </c>
      <c r="P267" s="455">
        <v>6</v>
      </c>
      <c r="Q267" s="455">
        <v>0</v>
      </c>
      <c r="R267" s="157">
        <v>3</v>
      </c>
      <c r="S267" s="455">
        <v>5.666666666666667</v>
      </c>
      <c r="T267" s="456">
        <v>1.5275252316519465</v>
      </c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</row>
    <row r="268" spans="2:58">
      <c r="B268" s="453" t="s">
        <v>9</v>
      </c>
      <c r="C268" s="454">
        <v>41</v>
      </c>
      <c r="D268" s="455">
        <v>4.4146341463414638</v>
      </c>
      <c r="E268" s="455">
        <v>1.7460757394239454</v>
      </c>
      <c r="F268" s="157">
        <v>40</v>
      </c>
      <c r="G268" s="455">
        <v>5.5749999999999993</v>
      </c>
      <c r="H268" s="455">
        <v>1.7080127904403095</v>
      </c>
      <c r="I268" s="157">
        <v>41</v>
      </c>
      <c r="J268" s="455">
        <v>3.1463414634146343</v>
      </c>
      <c r="K268" s="455">
        <v>1.4240957764447602</v>
      </c>
      <c r="L268" s="157">
        <v>40</v>
      </c>
      <c r="M268" s="455">
        <v>4.75</v>
      </c>
      <c r="N268" s="455">
        <v>1.5317159809030676</v>
      </c>
      <c r="O268" s="157">
        <v>41</v>
      </c>
      <c r="P268" s="455">
        <v>6.3414634146341449</v>
      </c>
      <c r="Q268" s="455">
        <v>0.9113110362977338</v>
      </c>
      <c r="R268" s="157">
        <v>40</v>
      </c>
      <c r="S268" s="455">
        <v>6.4750000000000005</v>
      </c>
      <c r="T268" s="456">
        <v>0.93335622682545261</v>
      </c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</row>
    <row r="269" spans="2:58" ht="15.75" thickBot="1">
      <c r="B269" s="457" t="s">
        <v>10</v>
      </c>
      <c r="C269" s="458">
        <v>57</v>
      </c>
      <c r="D269" s="459">
        <v>4.6666666666666661</v>
      </c>
      <c r="E269" s="459">
        <v>1.6293440105643449</v>
      </c>
      <c r="F269" s="460">
        <v>56</v>
      </c>
      <c r="G269" s="459">
        <v>5.571428571428573</v>
      </c>
      <c r="H269" s="459">
        <v>1.5823704066671949</v>
      </c>
      <c r="I269" s="460">
        <v>57</v>
      </c>
      <c r="J269" s="459">
        <v>3.1052631578947376</v>
      </c>
      <c r="K269" s="459">
        <v>1.3846635811931745</v>
      </c>
      <c r="L269" s="460">
        <v>56</v>
      </c>
      <c r="M269" s="459">
        <v>4.6785714285714306</v>
      </c>
      <c r="N269" s="459">
        <v>1.6415861825701366</v>
      </c>
      <c r="O269" s="460">
        <v>57</v>
      </c>
      <c r="P269" s="459">
        <v>6.0350877192982466</v>
      </c>
      <c r="Q269" s="459">
        <v>1.1013775835078692</v>
      </c>
      <c r="R269" s="460">
        <v>56</v>
      </c>
      <c r="S269" s="459">
        <v>6.2678571428571423</v>
      </c>
      <c r="T269" s="461">
        <v>1.0178599908823223</v>
      </c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</row>
    <row r="270" spans="2:58" ht="15" customHeight="1"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</row>
    <row r="271" spans="2:58" ht="27.95" customHeight="1"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</row>
    <row r="272" spans="2:58" ht="15" customHeight="1">
      <c r="B272" s="117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</row>
    <row r="273" spans="2:58" ht="15" customHeight="1"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</row>
    <row r="274" spans="2:58" ht="15.75" thickBot="1">
      <c r="B274" s="500" t="s">
        <v>181</v>
      </c>
      <c r="C274" s="501"/>
      <c r="D274" s="501"/>
      <c r="E274" s="501"/>
      <c r="F274" s="501"/>
      <c r="G274" s="501"/>
      <c r="H274" s="501"/>
      <c r="I274" s="501"/>
      <c r="J274" s="501"/>
      <c r="K274" s="501"/>
      <c r="L274" s="501"/>
      <c r="M274" s="501"/>
      <c r="N274" s="501"/>
      <c r="O274" s="501"/>
      <c r="P274" s="501"/>
      <c r="Q274" s="501"/>
      <c r="R274" s="501"/>
      <c r="S274" s="501"/>
      <c r="T274" s="501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</row>
    <row r="275" spans="2:58" ht="15.75" customHeight="1" thickBot="1">
      <c r="B275" s="510" t="s">
        <v>471</v>
      </c>
      <c r="C275" s="512" t="s">
        <v>494</v>
      </c>
      <c r="D275" s="513"/>
      <c r="E275" s="514"/>
      <c r="F275" s="515" t="s">
        <v>495</v>
      </c>
      <c r="G275" s="513"/>
      <c r="H275" s="514"/>
      <c r="I275" s="515" t="s">
        <v>496</v>
      </c>
      <c r="J275" s="513"/>
      <c r="K275" s="514"/>
      <c r="L275" s="515" t="s">
        <v>497</v>
      </c>
      <c r="M275" s="513"/>
      <c r="N275" s="514"/>
      <c r="O275" s="515" t="s">
        <v>498</v>
      </c>
      <c r="P275" s="513"/>
      <c r="Q275" s="514"/>
      <c r="R275" s="516" t="s">
        <v>499</v>
      </c>
      <c r="S275" s="513"/>
      <c r="T275" s="517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</row>
    <row r="276" spans="2:58" ht="15.75" thickBot="1">
      <c r="B276" s="511"/>
      <c r="C276" s="463" t="s">
        <v>4</v>
      </c>
      <c r="D276" s="464" t="s">
        <v>155</v>
      </c>
      <c r="E276" s="464" t="s">
        <v>156</v>
      </c>
      <c r="F276" s="464" t="s">
        <v>4</v>
      </c>
      <c r="G276" s="464" t="s">
        <v>155</v>
      </c>
      <c r="H276" s="464" t="s">
        <v>156</v>
      </c>
      <c r="I276" s="464" t="s">
        <v>4</v>
      </c>
      <c r="J276" s="464" t="s">
        <v>155</v>
      </c>
      <c r="K276" s="464" t="s">
        <v>156</v>
      </c>
      <c r="L276" s="464" t="s">
        <v>4</v>
      </c>
      <c r="M276" s="464" t="s">
        <v>155</v>
      </c>
      <c r="N276" s="464" t="s">
        <v>156</v>
      </c>
      <c r="O276" s="464" t="s">
        <v>4</v>
      </c>
      <c r="P276" s="464" t="s">
        <v>155</v>
      </c>
      <c r="Q276" s="464" t="s">
        <v>156</v>
      </c>
      <c r="R276" s="464" t="s">
        <v>4</v>
      </c>
      <c r="S276" s="464" t="s">
        <v>155</v>
      </c>
      <c r="T276" s="465" t="s">
        <v>156</v>
      </c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</row>
    <row r="277" spans="2:58" ht="24">
      <c r="B277" s="448" t="s">
        <v>7</v>
      </c>
      <c r="C277" s="449">
        <v>13</v>
      </c>
      <c r="D277" s="450">
        <v>4.4615384615384617</v>
      </c>
      <c r="E277" s="450">
        <v>0.77625002580618485</v>
      </c>
      <c r="F277" s="451">
        <v>13</v>
      </c>
      <c r="G277" s="450">
        <v>5.7692307692307692</v>
      </c>
      <c r="H277" s="450">
        <v>0.92680869599629834</v>
      </c>
      <c r="I277" s="451">
        <v>13</v>
      </c>
      <c r="J277" s="450">
        <v>3.7692307692307692</v>
      </c>
      <c r="K277" s="450">
        <v>1.4806443503784736</v>
      </c>
      <c r="L277" s="451">
        <v>13</v>
      </c>
      <c r="M277" s="450">
        <v>5</v>
      </c>
      <c r="N277" s="450">
        <v>1.2909944487358056</v>
      </c>
      <c r="O277" s="451">
        <v>13</v>
      </c>
      <c r="P277" s="450">
        <v>4.4615384615384608</v>
      </c>
      <c r="Q277" s="450">
        <v>1.4500221041639683</v>
      </c>
      <c r="R277" s="451">
        <v>13</v>
      </c>
      <c r="S277" s="450">
        <v>5.5384615384615383</v>
      </c>
      <c r="T277" s="452">
        <v>0.8770580193070292</v>
      </c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</row>
    <row r="278" spans="2:58">
      <c r="B278" s="453" t="s">
        <v>8</v>
      </c>
      <c r="C278" s="454">
        <v>3</v>
      </c>
      <c r="D278" s="455">
        <v>5.333333333333333</v>
      </c>
      <c r="E278" s="455">
        <v>1.1547005383792515</v>
      </c>
      <c r="F278" s="157">
        <v>3</v>
      </c>
      <c r="G278" s="455">
        <v>5.666666666666667</v>
      </c>
      <c r="H278" s="455">
        <v>1.5275252316519465</v>
      </c>
      <c r="I278" s="157">
        <v>3</v>
      </c>
      <c r="J278" s="455">
        <v>6</v>
      </c>
      <c r="K278" s="455">
        <v>1</v>
      </c>
      <c r="L278" s="157">
        <v>3</v>
      </c>
      <c r="M278" s="455">
        <v>6.333333333333333</v>
      </c>
      <c r="N278" s="455">
        <v>1.1547005383792515</v>
      </c>
      <c r="O278" s="157">
        <v>3</v>
      </c>
      <c r="P278" s="455">
        <v>5.333333333333333</v>
      </c>
      <c r="Q278" s="455">
        <v>1.5275252316519465</v>
      </c>
      <c r="R278" s="157">
        <v>3</v>
      </c>
      <c r="S278" s="455">
        <v>5.333333333333333</v>
      </c>
      <c r="T278" s="456">
        <v>1.5275252316519465</v>
      </c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</row>
    <row r="279" spans="2:58">
      <c r="B279" s="453" t="s">
        <v>9</v>
      </c>
      <c r="C279" s="454">
        <v>41</v>
      </c>
      <c r="D279" s="455">
        <v>4.5609756097560963</v>
      </c>
      <c r="E279" s="455">
        <v>1.3792893185949942</v>
      </c>
      <c r="F279" s="157">
        <v>40</v>
      </c>
      <c r="G279" s="455">
        <v>5.6500000000000021</v>
      </c>
      <c r="H279" s="455">
        <v>1.3310878527711354</v>
      </c>
      <c r="I279" s="157">
        <v>41</v>
      </c>
      <c r="J279" s="455">
        <v>4.9512195121951219</v>
      </c>
      <c r="K279" s="455">
        <v>1.6575768385235587</v>
      </c>
      <c r="L279" s="157">
        <v>40</v>
      </c>
      <c r="M279" s="455">
        <v>5.5750000000000002</v>
      </c>
      <c r="N279" s="455">
        <v>1.6312257464549278</v>
      </c>
      <c r="O279" s="157">
        <v>41</v>
      </c>
      <c r="P279" s="455">
        <v>4.951219512195121</v>
      </c>
      <c r="Q279" s="455">
        <v>1.7881725240059354</v>
      </c>
      <c r="R279" s="157">
        <v>40</v>
      </c>
      <c r="S279" s="455">
        <v>5.1999999999999984</v>
      </c>
      <c r="T279" s="456">
        <v>1.6203829873338667</v>
      </c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</row>
    <row r="280" spans="2:58" ht="15.75" thickBot="1">
      <c r="B280" s="457" t="s">
        <v>10</v>
      </c>
      <c r="C280" s="458">
        <v>57</v>
      </c>
      <c r="D280" s="459">
        <v>4.5789473684210522</v>
      </c>
      <c r="E280" s="459">
        <v>1.2528163760824851</v>
      </c>
      <c r="F280" s="460">
        <v>56</v>
      </c>
      <c r="G280" s="459">
        <v>5.6785714285714279</v>
      </c>
      <c r="H280" s="459">
        <v>1.2374040694812793</v>
      </c>
      <c r="I280" s="460">
        <v>57</v>
      </c>
      <c r="J280" s="459">
        <v>4.7368421052631575</v>
      </c>
      <c r="K280" s="459">
        <v>1.6746675127306578</v>
      </c>
      <c r="L280" s="460">
        <v>56</v>
      </c>
      <c r="M280" s="459">
        <v>5.4821428571428568</v>
      </c>
      <c r="N280" s="459">
        <v>1.5490885464282944</v>
      </c>
      <c r="O280" s="460">
        <v>57</v>
      </c>
      <c r="P280" s="459">
        <v>4.8596491228070189</v>
      </c>
      <c r="Q280" s="459">
        <v>1.6949356971707978</v>
      </c>
      <c r="R280" s="460">
        <v>56</v>
      </c>
      <c r="S280" s="459">
        <v>5.2857142857142847</v>
      </c>
      <c r="T280" s="461">
        <v>1.4611861397730732</v>
      </c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</row>
    <row r="281" spans="2:58" ht="15" customHeight="1"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</row>
    <row r="282" spans="2:58" ht="36.75" customHeight="1" thickBot="1">
      <c r="B282" s="477" t="s">
        <v>266</v>
      </c>
      <c r="C282" s="477"/>
      <c r="D282" s="477"/>
      <c r="E282" s="477"/>
      <c r="F282" s="477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</row>
    <row r="283" spans="2:58" ht="21.75" customHeight="1">
      <c r="B283" s="479" t="s">
        <v>506</v>
      </c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</row>
    <row r="284" spans="2:58" ht="15" customHeight="1"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</row>
    <row r="285" spans="2:58" ht="15.75" customHeight="1" thickBot="1">
      <c r="B285" s="500" t="s">
        <v>185</v>
      </c>
      <c r="C285" s="501"/>
      <c r="D285" s="501"/>
      <c r="E285" s="501"/>
      <c r="F285" s="501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</row>
    <row r="286" spans="2:58" ht="15.75" customHeight="1" thickBot="1">
      <c r="B286" s="502" t="s">
        <v>471</v>
      </c>
      <c r="C286" s="504" t="s">
        <v>400</v>
      </c>
      <c r="D286" s="506"/>
      <c r="E286" s="508" t="s">
        <v>277</v>
      </c>
      <c r="F286" s="509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</row>
    <row r="287" spans="2:58" ht="15.75" thickBot="1">
      <c r="B287" s="503"/>
      <c r="C287" s="480" t="s">
        <v>4</v>
      </c>
      <c r="D287" s="481" t="s">
        <v>510</v>
      </c>
      <c r="E287" s="481" t="s">
        <v>4</v>
      </c>
      <c r="F287" s="482" t="s">
        <v>510</v>
      </c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</row>
    <row r="288" spans="2:58" ht="24">
      <c r="B288" s="448" t="s">
        <v>7</v>
      </c>
      <c r="C288" s="449">
        <v>1</v>
      </c>
      <c r="D288" s="483">
        <v>1</v>
      </c>
      <c r="E288" s="451">
        <v>0</v>
      </c>
      <c r="F288" s="483">
        <v>0</v>
      </c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</row>
    <row r="289" spans="2:58">
      <c r="B289" s="453" t="s">
        <v>8</v>
      </c>
      <c r="C289" s="454">
        <v>0</v>
      </c>
      <c r="D289" s="484">
        <v>0</v>
      </c>
      <c r="E289" s="157">
        <v>1</v>
      </c>
      <c r="F289" s="484">
        <v>1</v>
      </c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</row>
    <row r="290" spans="2:58">
      <c r="B290" s="453" t="s">
        <v>9</v>
      </c>
      <c r="C290" s="454">
        <v>2</v>
      </c>
      <c r="D290" s="484">
        <v>0.66666666666666652</v>
      </c>
      <c r="E290" s="157">
        <v>1</v>
      </c>
      <c r="F290" s="484">
        <v>0.33333333333333326</v>
      </c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</row>
    <row r="291" spans="2:58" ht="15.75" thickBot="1">
      <c r="B291" s="457" t="s">
        <v>10</v>
      </c>
      <c r="C291" s="458">
        <v>3</v>
      </c>
      <c r="D291" s="485">
        <v>0.6</v>
      </c>
      <c r="E291" s="460">
        <v>2</v>
      </c>
      <c r="F291" s="485">
        <v>0.4</v>
      </c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</row>
    <row r="292" spans="2:58" ht="20.25" customHeight="1"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</row>
    <row r="293" spans="2:58" ht="4.5" customHeight="1"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</row>
    <row r="294" spans="2:58" ht="25.5" customHeight="1">
      <c r="B294" s="122" t="s">
        <v>267</v>
      </c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</row>
    <row r="295" spans="2:58" ht="18" customHeight="1">
      <c r="B295" s="479" t="s">
        <v>507</v>
      </c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</row>
    <row r="296" spans="2:58" ht="29.25" customHeight="1" thickBot="1">
      <c r="B296" s="524" t="s">
        <v>186</v>
      </c>
      <c r="C296" s="524"/>
      <c r="D296" s="524"/>
      <c r="E296" s="524"/>
      <c r="F296" s="524"/>
      <c r="G296" s="524"/>
      <c r="H296" s="524"/>
      <c r="I296" s="524"/>
      <c r="J296" s="524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</row>
    <row r="297" spans="2:58" ht="15.75" thickTop="1">
      <c r="B297" s="546"/>
      <c r="C297" s="518" t="s">
        <v>187</v>
      </c>
      <c r="D297" s="519"/>
      <c r="E297" s="519"/>
      <c r="F297" s="519"/>
      <c r="G297" s="519"/>
      <c r="H297" s="519"/>
      <c r="I297" s="519"/>
      <c r="J297" s="520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</row>
    <row r="298" spans="2:58" ht="26.25" customHeight="1">
      <c r="B298" s="547"/>
      <c r="C298" s="521" t="s">
        <v>76</v>
      </c>
      <c r="D298" s="522"/>
      <c r="E298" s="522" t="s">
        <v>77</v>
      </c>
      <c r="F298" s="522"/>
      <c r="G298" s="522" t="s">
        <v>188</v>
      </c>
      <c r="H298" s="522"/>
      <c r="I298" s="522" t="s">
        <v>189</v>
      </c>
      <c r="J298" s="52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</row>
    <row r="299" spans="2:58" ht="18" customHeight="1" thickBot="1">
      <c r="B299" s="548"/>
      <c r="C299" s="110" t="s">
        <v>4</v>
      </c>
      <c r="D299" s="111" t="s">
        <v>5</v>
      </c>
      <c r="E299" s="111" t="s">
        <v>4</v>
      </c>
      <c r="F299" s="111" t="s">
        <v>5</v>
      </c>
      <c r="G299" s="111" t="s">
        <v>4</v>
      </c>
      <c r="H299" s="111" t="s">
        <v>5</v>
      </c>
      <c r="I299" s="111" t="s">
        <v>4</v>
      </c>
      <c r="J299" s="112" t="s">
        <v>5</v>
      </c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</row>
    <row r="300" spans="2:58" ht="24.75" thickTop="1">
      <c r="B300" s="114" t="s">
        <v>7</v>
      </c>
      <c r="C300" s="82">
        <v>0</v>
      </c>
      <c r="D300" s="83">
        <v>0</v>
      </c>
      <c r="E300" s="84">
        <v>0</v>
      </c>
      <c r="F300" s="83">
        <v>0</v>
      </c>
      <c r="G300" s="84">
        <v>1</v>
      </c>
      <c r="H300" s="83">
        <v>1</v>
      </c>
      <c r="I300" s="84">
        <v>0</v>
      </c>
      <c r="J300" s="85">
        <v>0</v>
      </c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</row>
    <row r="301" spans="2:58">
      <c r="B301" s="115" t="s">
        <v>9</v>
      </c>
      <c r="C301" s="86">
        <v>1</v>
      </c>
      <c r="D301" s="87">
        <v>0.5</v>
      </c>
      <c r="E301" s="88">
        <v>1</v>
      </c>
      <c r="F301" s="87">
        <v>0.5</v>
      </c>
      <c r="G301" s="88">
        <v>0</v>
      </c>
      <c r="H301" s="87">
        <v>0</v>
      </c>
      <c r="I301" s="88">
        <v>0</v>
      </c>
      <c r="J301" s="89">
        <v>0</v>
      </c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</row>
    <row r="302" spans="2:58" ht="15.75" thickBot="1">
      <c r="B302" s="116" t="s">
        <v>10</v>
      </c>
      <c r="C302" s="90">
        <v>1</v>
      </c>
      <c r="D302" s="91">
        <v>0.33333333333333337</v>
      </c>
      <c r="E302" s="92">
        <v>1</v>
      </c>
      <c r="F302" s="91">
        <v>0.33333333333333337</v>
      </c>
      <c r="G302" s="92">
        <v>1</v>
      </c>
      <c r="H302" s="91">
        <v>0.33333333333333337</v>
      </c>
      <c r="I302" s="92">
        <v>0</v>
      </c>
      <c r="J302" s="93">
        <v>0</v>
      </c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</row>
    <row r="303" spans="2:58" ht="27.95" customHeight="1" thickTop="1"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</row>
    <row r="304" spans="2:58" ht="15" customHeight="1"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</row>
    <row r="305" spans="2:58" ht="15" customHeight="1">
      <c r="B305" s="117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</row>
    <row r="306" spans="2:58"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</row>
    <row r="307" spans="2:58" ht="15.75" thickBot="1">
      <c r="B307" s="524" t="s">
        <v>190</v>
      </c>
      <c r="C307" s="524"/>
      <c r="D307" s="524"/>
      <c r="E307" s="524"/>
      <c r="F307" s="524"/>
      <c r="G307" s="524"/>
      <c r="H307" s="524"/>
      <c r="I307" s="524"/>
      <c r="J307" s="524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</row>
    <row r="308" spans="2:58" ht="15.75" thickTop="1">
      <c r="B308" s="546"/>
      <c r="C308" s="518" t="s">
        <v>191</v>
      </c>
      <c r="D308" s="519"/>
      <c r="E308" s="519"/>
      <c r="F308" s="519"/>
      <c r="G308" s="519"/>
      <c r="H308" s="519"/>
      <c r="I308" s="519"/>
      <c r="J308" s="520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</row>
    <row r="309" spans="2:58">
      <c r="B309" s="547"/>
      <c r="C309" s="521" t="s">
        <v>192</v>
      </c>
      <c r="D309" s="522"/>
      <c r="E309" s="522" t="s">
        <v>193</v>
      </c>
      <c r="F309" s="522"/>
      <c r="G309" s="522" t="s">
        <v>194</v>
      </c>
      <c r="H309" s="522"/>
      <c r="I309" s="522" t="s">
        <v>195</v>
      </c>
      <c r="J309" s="52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</row>
    <row r="310" spans="2:58" ht="18" customHeight="1" thickBot="1">
      <c r="B310" s="548"/>
      <c r="C310" s="110" t="s">
        <v>4</v>
      </c>
      <c r="D310" s="111" t="s">
        <v>5</v>
      </c>
      <c r="E310" s="111" t="s">
        <v>4</v>
      </c>
      <c r="F310" s="111" t="s">
        <v>5</v>
      </c>
      <c r="G310" s="111" t="s">
        <v>4</v>
      </c>
      <c r="H310" s="111" t="s">
        <v>5</v>
      </c>
      <c r="I310" s="111" t="s">
        <v>4</v>
      </c>
      <c r="J310" s="112" t="s">
        <v>5</v>
      </c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</row>
    <row r="311" spans="2:58" ht="24.75" thickTop="1">
      <c r="B311" s="114" t="s">
        <v>7</v>
      </c>
      <c r="C311" s="82">
        <v>0</v>
      </c>
      <c r="D311" s="83">
        <v>0</v>
      </c>
      <c r="E311" s="84">
        <v>1</v>
      </c>
      <c r="F311" s="83">
        <v>1</v>
      </c>
      <c r="G311" s="84">
        <v>0</v>
      </c>
      <c r="H311" s="83">
        <v>0</v>
      </c>
      <c r="I311" s="84">
        <v>0</v>
      </c>
      <c r="J311" s="85">
        <v>0</v>
      </c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</row>
    <row r="312" spans="2:58">
      <c r="B312" s="115" t="s">
        <v>9</v>
      </c>
      <c r="C312" s="86">
        <v>2</v>
      </c>
      <c r="D312" s="87">
        <v>1</v>
      </c>
      <c r="E312" s="88">
        <v>0</v>
      </c>
      <c r="F312" s="87">
        <v>0</v>
      </c>
      <c r="G312" s="88">
        <v>0</v>
      </c>
      <c r="H312" s="87">
        <v>0</v>
      </c>
      <c r="I312" s="88">
        <v>0</v>
      </c>
      <c r="J312" s="89">
        <v>0</v>
      </c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</row>
    <row r="313" spans="2:58" ht="15.75" thickBot="1">
      <c r="B313" s="116" t="s">
        <v>10</v>
      </c>
      <c r="C313" s="90">
        <v>2</v>
      </c>
      <c r="D313" s="91">
        <v>0.66666666666666674</v>
      </c>
      <c r="E313" s="92">
        <v>1</v>
      </c>
      <c r="F313" s="91">
        <v>0.33333333333333337</v>
      </c>
      <c r="G313" s="92">
        <v>0</v>
      </c>
      <c r="H313" s="91">
        <v>0</v>
      </c>
      <c r="I313" s="92">
        <v>0</v>
      </c>
      <c r="J313" s="93">
        <v>0</v>
      </c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</row>
    <row r="314" spans="2:58" ht="15" customHeight="1" thickTop="1"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</row>
    <row r="315" spans="2:58" ht="15" customHeight="1"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</row>
    <row r="316" spans="2:58" ht="15" customHeight="1">
      <c r="B316" s="117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</row>
    <row r="317" spans="2:58"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</row>
    <row r="318" spans="2:58" ht="18" customHeight="1" thickBot="1">
      <c r="B318" s="545" t="s">
        <v>196</v>
      </c>
      <c r="C318" s="545"/>
      <c r="D318" s="545"/>
      <c r="E318" s="545"/>
      <c r="F318" s="545"/>
      <c r="G318" s="545"/>
      <c r="H318" s="545"/>
      <c r="I318" s="545"/>
      <c r="J318" s="545"/>
      <c r="K318" s="545"/>
      <c r="L318" s="545"/>
      <c r="M318" s="545"/>
      <c r="N318" s="545"/>
      <c r="O318" s="545"/>
      <c r="P318" s="545"/>
      <c r="Q318" s="545"/>
      <c r="R318" s="545"/>
      <c r="S318" s="545"/>
      <c r="T318" s="545"/>
      <c r="U318" s="545"/>
      <c r="V318" s="545"/>
      <c r="W318" s="545"/>
      <c r="X318" s="545"/>
      <c r="Y318" s="545"/>
      <c r="Z318" s="545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</row>
    <row r="319" spans="2:58" ht="46.5" customHeight="1" thickTop="1">
      <c r="B319" s="546"/>
      <c r="C319" s="549" t="s">
        <v>197</v>
      </c>
      <c r="D319" s="553"/>
      <c r="E319" s="519" t="s">
        <v>198</v>
      </c>
      <c r="F319" s="519"/>
      <c r="G319" s="519" t="s">
        <v>199</v>
      </c>
      <c r="H319" s="519"/>
      <c r="I319" s="519" t="s">
        <v>200</v>
      </c>
      <c r="J319" s="519"/>
      <c r="K319" s="519" t="s">
        <v>201</v>
      </c>
      <c r="L319" s="519"/>
      <c r="M319" s="519" t="s">
        <v>202</v>
      </c>
      <c r="N319" s="519"/>
      <c r="O319" s="519" t="s">
        <v>203</v>
      </c>
      <c r="P319" s="519"/>
      <c r="Q319" s="519" t="s">
        <v>204</v>
      </c>
      <c r="R319" s="519"/>
      <c r="S319" s="519" t="s">
        <v>205</v>
      </c>
      <c r="T319" s="519"/>
      <c r="U319" s="519" t="s">
        <v>45</v>
      </c>
      <c r="V319" s="519"/>
      <c r="W319" s="519" t="s">
        <v>206</v>
      </c>
      <c r="X319" s="519"/>
      <c r="Y319" s="519" t="s">
        <v>46</v>
      </c>
      <c r="Z319" s="520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</row>
    <row r="320" spans="2:58" ht="15" customHeight="1">
      <c r="B320" s="547"/>
      <c r="C320" s="543" t="s">
        <v>119</v>
      </c>
      <c r="D320" s="544"/>
      <c r="E320" s="522" t="s">
        <v>27</v>
      </c>
      <c r="F320" s="522"/>
      <c r="G320" s="522" t="s">
        <v>27</v>
      </c>
      <c r="H320" s="522"/>
      <c r="I320" s="522" t="s">
        <v>27</v>
      </c>
      <c r="J320" s="522"/>
      <c r="K320" s="522" t="s">
        <v>27</v>
      </c>
      <c r="L320" s="522"/>
      <c r="M320" s="522" t="s">
        <v>27</v>
      </c>
      <c r="N320" s="522"/>
      <c r="O320" s="522" t="s">
        <v>27</v>
      </c>
      <c r="P320" s="522"/>
      <c r="Q320" s="522" t="s">
        <v>27</v>
      </c>
      <c r="R320" s="522"/>
      <c r="S320" s="522" t="s">
        <v>27</v>
      </c>
      <c r="T320" s="522"/>
      <c r="U320" s="522" t="s">
        <v>27</v>
      </c>
      <c r="V320" s="522"/>
      <c r="W320" s="522" t="s">
        <v>27</v>
      </c>
      <c r="X320" s="522"/>
      <c r="Y320" s="522" t="s">
        <v>27</v>
      </c>
      <c r="Z320" s="52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</row>
    <row r="321" spans="2:58" ht="15" customHeight="1" thickBot="1">
      <c r="B321" s="548"/>
      <c r="C321" s="110" t="s">
        <v>4</v>
      </c>
      <c r="D321" s="111" t="s">
        <v>5</v>
      </c>
      <c r="E321" s="111" t="s">
        <v>4</v>
      </c>
      <c r="F321" s="111" t="s">
        <v>5</v>
      </c>
      <c r="G321" s="111" t="s">
        <v>4</v>
      </c>
      <c r="H321" s="111" t="s">
        <v>5</v>
      </c>
      <c r="I321" s="111" t="s">
        <v>4</v>
      </c>
      <c r="J321" s="111" t="s">
        <v>5</v>
      </c>
      <c r="K321" s="111" t="s">
        <v>4</v>
      </c>
      <c r="L321" s="111" t="s">
        <v>5</v>
      </c>
      <c r="M321" s="111" t="s">
        <v>4</v>
      </c>
      <c r="N321" s="111" t="s">
        <v>5</v>
      </c>
      <c r="O321" s="111" t="s">
        <v>4</v>
      </c>
      <c r="P321" s="111" t="s">
        <v>5</v>
      </c>
      <c r="Q321" s="111" t="s">
        <v>4</v>
      </c>
      <c r="R321" s="111" t="s">
        <v>5</v>
      </c>
      <c r="S321" s="111" t="s">
        <v>4</v>
      </c>
      <c r="T321" s="111" t="s">
        <v>5</v>
      </c>
      <c r="U321" s="111" t="s">
        <v>4</v>
      </c>
      <c r="V321" s="111" t="s">
        <v>5</v>
      </c>
      <c r="W321" s="111" t="s">
        <v>4</v>
      </c>
      <c r="X321" s="111" t="s">
        <v>5</v>
      </c>
      <c r="Y321" s="111" t="s">
        <v>4</v>
      </c>
      <c r="Z321" s="112" t="s">
        <v>5</v>
      </c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</row>
    <row r="322" spans="2:58" ht="24.75" thickTop="1">
      <c r="B322" s="114" t="s">
        <v>7</v>
      </c>
      <c r="C322" s="82">
        <v>1</v>
      </c>
      <c r="D322" s="83">
        <f>C322/(SUM(C322,E322,G322,I322,K322,M322,O322,Q322,S322,U322,W322,Y322))</f>
        <v>0.25</v>
      </c>
      <c r="E322" s="84">
        <v>0</v>
      </c>
      <c r="F322" s="83">
        <f>E322/(SUM(C322,E322,G322,I322,K322,M322,O322,Q322,S322,U322,W322,Y322))</f>
        <v>0</v>
      </c>
      <c r="G322" s="84">
        <v>0</v>
      </c>
      <c r="H322" s="83">
        <f>G322/(SUM(C322,E322,G322,I322,K322,M322,O322,Q322,S322,U322,W322,Y322))</f>
        <v>0</v>
      </c>
      <c r="I322" s="84">
        <v>0</v>
      </c>
      <c r="J322" s="83">
        <f>I322/(SUM(C322,E322,G322,I322,K322,M322,O322,Q322,S322,U322,W322,Y322))</f>
        <v>0</v>
      </c>
      <c r="K322" s="84">
        <v>0</v>
      </c>
      <c r="L322" s="83">
        <f>K322/(SUM(C322,E322,G322,I322,K322,M322,O322,Q322,S322,U322,W322,Y322))</f>
        <v>0</v>
      </c>
      <c r="M322" s="84">
        <v>0</v>
      </c>
      <c r="N322" s="83">
        <v>0</v>
      </c>
      <c r="O322" s="84">
        <v>1</v>
      </c>
      <c r="P322" s="83">
        <f>O322/(SUM(C322,E322,G322,I322,K322,M322,O322,Q322,S322,U322,W322,Y322))</f>
        <v>0.25</v>
      </c>
      <c r="Q322" s="84">
        <v>0</v>
      </c>
      <c r="R322" s="83">
        <v>0</v>
      </c>
      <c r="S322" s="84">
        <v>0</v>
      </c>
      <c r="T322" s="83">
        <f>S322/(SUM(Y322,W322,U322,S322,Q322,O322,M322,K322,I322,G322,E322,C322))</f>
        <v>0</v>
      </c>
      <c r="U322" s="84">
        <v>1</v>
      </c>
      <c r="V322" s="83">
        <f>U322/(SUM(Y322,W322,U322,S322,Q322,O322,M322,K322,I322,G322,E322,C322))</f>
        <v>0.25</v>
      </c>
      <c r="W322" s="84">
        <v>1</v>
      </c>
      <c r="X322" s="83">
        <f>W322/(SUM(Y322,W322,U322,S322,Q322,O322,M322,K322,I322,G322,E322,C322))</f>
        <v>0.25</v>
      </c>
      <c r="Y322" s="84">
        <v>0</v>
      </c>
      <c r="Z322" s="85">
        <v>0</v>
      </c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</row>
    <row r="323" spans="2:58">
      <c r="B323" s="115" t="s">
        <v>9</v>
      </c>
      <c r="C323" s="86">
        <v>1</v>
      </c>
      <c r="D323" s="295">
        <f t="shared" ref="D323:D324" si="7">C323/(SUM(C323,E323,G323,I323,K323,M323,O323,Q323,S323,U323,W323,Y323))</f>
        <v>0.1111111111111111</v>
      </c>
      <c r="E323" s="88">
        <v>2</v>
      </c>
      <c r="F323" s="295">
        <f t="shared" ref="F323:F324" si="8">E323/(SUM(C323,E323,G323,I323,K323,M323,O323,Q323,S323,U323,W323,Y323))</f>
        <v>0.22222222222222221</v>
      </c>
      <c r="G323" s="88">
        <v>1</v>
      </c>
      <c r="H323" s="295">
        <f t="shared" ref="H323:H324" si="9">G323/(SUM(C323,E323,G323,I323,K323,M323,O323,Q323,S323,U323,W323,Y323))</f>
        <v>0.1111111111111111</v>
      </c>
      <c r="I323" s="88">
        <v>1</v>
      </c>
      <c r="J323" s="295">
        <f t="shared" ref="J323:J324" si="10">I323/(SUM(C323,E323,G323,I323,K323,M323,O323,Q323,S323,U323,W323,Y323))</f>
        <v>0.1111111111111111</v>
      </c>
      <c r="K323" s="88">
        <v>1</v>
      </c>
      <c r="L323" s="295">
        <f t="shared" ref="L323:L324" si="11">K323/(SUM(C323,E323,G323,I323,K323,M323,O323,Q323,S323,U323,W323,Y323))</f>
        <v>0.1111111111111111</v>
      </c>
      <c r="M323" s="88">
        <v>0</v>
      </c>
      <c r="N323" s="87">
        <v>0</v>
      </c>
      <c r="O323" s="88">
        <v>0</v>
      </c>
      <c r="P323" s="295">
        <f t="shared" ref="P323:P324" si="12">O323/(SUM(C323,E323,G323,I323,K323,M323,O323,Q323,S323,U323,W323,Y323))</f>
        <v>0</v>
      </c>
      <c r="Q323" s="88">
        <v>0</v>
      </c>
      <c r="R323" s="87">
        <v>0</v>
      </c>
      <c r="S323" s="88">
        <v>1</v>
      </c>
      <c r="T323" s="295">
        <f t="shared" ref="T323:T324" si="13">S323/(SUM(Y323,W323,U323,S323,Q323,O323,M323,K323,I323,G323,E323,C323))</f>
        <v>0.1111111111111111</v>
      </c>
      <c r="U323" s="88">
        <v>1</v>
      </c>
      <c r="V323" s="295">
        <f t="shared" ref="V323:V324" si="14">U323/(SUM(Y323,W323,U323,S323,Q323,O323,M323,K323,I323,G323,E323,C323))</f>
        <v>0.1111111111111111</v>
      </c>
      <c r="W323" s="88">
        <v>1</v>
      </c>
      <c r="X323" s="295">
        <f t="shared" ref="X323:X324" si="15">W323/(SUM(Y323,W323,U323,S323,Q323,O323,M323,K323,I323,G323,E323,C323))</f>
        <v>0.1111111111111111</v>
      </c>
      <c r="Y323" s="88">
        <v>0</v>
      </c>
      <c r="Z323" s="89">
        <v>0</v>
      </c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</row>
    <row r="324" spans="2:58" ht="15.75" thickBot="1">
      <c r="B324" s="116" t="s">
        <v>10</v>
      </c>
      <c r="C324" s="90">
        <v>2</v>
      </c>
      <c r="D324" s="296">
        <f t="shared" si="7"/>
        <v>0.15384615384615385</v>
      </c>
      <c r="E324" s="92">
        <v>2</v>
      </c>
      <c r="F324" s="296">
        <f t="shared" si="8"/>
        <v>0.15384615384615385</v>
      </c>
      <c r="G324" s="92">
        <v>1</v>
      </c>
      <c r="H324" s="296">
        <f t="shared" si="9"/>
        <v>7.6923076923076927E-2</v>
      </c>
      <c r="I324" s="92">
        <v>1</v>
      </c>
      <c r="J324" s="296">
        <f t="shared" si="10"/>
        <v>7.6923076923076927E-2</v>
      </c>
      <c r="K324" s="92">
        <v>1</v>
      </c>
      <c r="L324" s="296">
        <f t="shared" si="11"/>
        <v>7.6923076923076927E-2</v>
      </c>
      <c r="M324" s="92">
        <v>0</v>
      </c>
      <c r="N324" s="91">
        <v>0</v>
      </c>
      <c r="O324" s="92">
        <v>1</v>
      </c>
      <c r="P324" s="296">
        <f t="shared" si="12"/>
        <v>7.6923076923076927E-2</v>
      </c>
      <c r="Q324" s="92">
        <v>0</v>
      </c>
      <c r="R324" s="91">
        <v>0</v>
      </c>
      <c r="S324" s="92">
        <v>1</v>
      </c>
      <c r="T324" s="296">
        <f t="shared" si="13"/>
        <v>7.6923076923076927E-2</v>
      </c>
      <c r="U324" s="92">
        <v>2</v>
      </c>
      <c r="V324" s="296">
        <f t="shared" si="14"/>
        <v>0.15384615384615385</v>
      </c>
      <c r="W324" s="92">
        <v>2</v>
      </c>
      <c r="X324" s="296">
        <f t="shared" si="15"/>
        <v>0.15384615384615385</v>
      </c>
      <c r="Y324" s="92">
        <v>0</v>
      </c>
      <c r="Z324" s="93">
        <v>0</v>
      </c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</row>
    <row r="325" spans="2:58" ht="15" customHeight="1" thickTop="1"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</row>
    <row r="326" spans="2:58"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</row>
    <row r="327" spans="2:58" ht="18">
      <c r="B327" s="117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</row>
    <row r="328" spans="2:58"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</row>
    <row r="329" spans="2:58" ht="15.75" customHeight="1" thickBot="1">
      <c r="B329" s="500" t="s">
        <v>207</v>
      </c>
      <c r="C329" s="501"/>
      <c r="D329" s="501"/>
      <c r="E329" s="501"/>
      <c r="F329" s="501"/>
      <c r="G329" s="501"/>
      <c r="H329" s="501"/>
      <c r="I329" s="501"/>
      <c r="J329" s="501"/>
      <c r="K329" s="501"/>
      <c r="L329" s="501"/>
      <c r="M329" s="501"/>
      <c r="N329" s="501"/>
      <c r="O329" s="501"/>
      <c r="P329" s="501"/>
      <c r="Q329" s="501"/>
      <c r="R329" s="501"/>
      <c r="S329" s="501"/>
      <c r="T329" s="501"/>
      <c r="U329" s="501"/>
      <c r="V329" s="501"/>
      <c r="W329" s="501"/>
      <c r="X329" s="501"/>
      <c r="Y329" s="501"/>
      <c r="Z329" s="501"/>
      <c r="AA329" s="501"/>
      <c r="AB329" s="501"/>
      <c r="AC329" s="501"/>
      <c r="AD329" s="466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</row>
    <row r="330" spans="2:58" ht="44.25" customHeight="1" thickBot="1">
      <c r="B330" s="510" t="s">
        <v>471</v>
      </c>
      <c r="C330" s="512" t="s">
        <v>208</v>
      </c>
      <c r="D330" s="513"/>
      <c r="E330" s="514"/>
      <c r="F330" s="515" t="s">
        <v>209</v>
      </c>
      <c r="G330" s="513"/>
      <c r="H330" s="514"/>
      <c r="I330" s="515" t="s">
        <v>210</v>
      </c>
      <c r="J330" s="513"/>
      <c r="K330" s="514"/>
      <c r="L330" s="515" t="s">
        <v>211</v>
      </c>
      <c r="M330" s="513"/>
      <c r="N330" s="514"/>
      <c r="O330" s="515" t="s">
        <v>212</v>
      </c>
      <c r="P330" s="513"/>
      <c r="Q330" s="514"/>
      <c r="R330" s="515" t="s">
        <v>213</v>
      </c>
      <c r="S330" s="513"/>
      <c r="T330" s="514"/>
      <c r="U330" s="515" t="s">
        <v>214</v>
      </c>
      <c r="V330" s="513"/>
      <c r="W330" s="514"/>
      <c r="X330" s="515" t="s">
        <v>215</v>
      </c>
      <c r="Y330" s="513"/>
      <c r="Z330" s="514"/>
      <c r="AA330" s="516" t="s">
        <v>216</v>
      </c>
      <c r="AB330" s="513"/>
      <c r="AC330" s="517"/>
      <c r="AD330" s="466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</row>
    <row r="331" spans="2:58" ht="16.5" customHeight="1" thickBot="1">
      <c r="B331" s="511"/>
      <c r="C331" s="463" t="s">
        <v>4</v>
      </c>
      <c r="D331" s="464" t="s">
        <v>155</v>
      </c>
      <c r="E331" s="464" t="s">
        <v>156</v>
      </c>
      <c r="F331" s="464" t="s">
        <v>4</v>
      </c>
      <c r="G331" s="464" t="s">
        <v>155</v>
      </c>
      <c r="H331" s="464" t="s">
        <v>156</v>
      </c>
      <c r="I331" s="464" t="s">
        <v>4</v>
      </c>
      <c r="J331" s="464" t="s">
        <v>155</v>
      </c>
      <c r="K331" s="464" t="s">
        <v>156</v>
      </c>
      <c r="L331" s="464" t="s">
        <v>4</v>
      </c>
      <c r="M331" s="464" t="s">
        <v>155</v>
      </c>
      <c r="N331" s="464" t="s">
        <v>156</v>
      </c>
      <c r="O331" s="464" t="s">
        <v>4</v>
      </c>
      <c r="P331" s="464" t="s">
        <v>155</v>
      </c>
      <c r="Q331" s="464" t="s">
        <v>156</v>
      </c>
      <c r="R331" s="464" t="s">
        <v>4</v>
      </c>
      <c r="S331" s="464" t="s">
        <v>155</v>
      </c>
      <c r="T331" s="464" t="s">
        <v>156</v>
      </c>
      <c r="U331" s="464" t="s">
        <v>4</v>
      </c>
      <c r="V331" s="464" t="s">
        <v>155</v>
      </c>
      <c r="W331" s="464" t="s">
        <v>156</v>
      </c>
      <c r="X331" s="464" t="s">
        <v>4</v>
      </c>
      <c r="Y331" s="464" t="s">
        <v>155</v>
      </c>
      <c r="Z331" s="464" t="s">
        <v>156</v>
      </c>
      <c r="AA331" s="464" t="s">
        <v>4</v>
      </c>
      <c r="AB331" s="464" t="s">
        <v>155</v>
      </c>
      <c r="AC331" s="465" t="s">
        <v>156</v>
      </c>
      <c r="AD331" s="466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</row>
    <row r="332" spans="2:58" ht="24">
      <c r="B332" s="448" t="s">
        <v>7</v>
      </c>
      <c r="C332" s="449">
        <v>1</v>
      </c>
      <c r="D332" s="450">
        <v>2</v>
      </c>
      <c r="E332" s="467" t="s">
        <v>500</v>
      </c>
      <c r="F332" s="451">
        <v>1</v>
      </c>
      <c r="G332" s="450">
        <v>1</v>
      </c>
      <c r="H332" s="467" t="s">
        <v>500</v>
      </c>
      <c r="I332" s="451">
        <v>1</v>
      </c>
      <c r="J332" s="450">
        <v>6</v>
      </c>
      <c r="K332" s="467" t="s">
        <v>500</v>
      </c>
      <c r="L332" s="451">
        <v>1</v>
      </c>
      <c r="M332" s="450">
        <v>4</v>
      </c>
      <c r="N332" s="467" t="s">
        <v>500</v>
      </c>
      <c r="O332" s="451">
        <v>1</v>
      </c>
      <c r="P332" s="450">
        <v>3</v>
      </c>
      <c r="Q332" s="467" t="s">
        <v>500</v>
      </c>
      <c r="R332" s="451">
        <v>1</v>
      </c>
      <c r="S332" s="450">
        <v>1</v>
      </c>
      <c r="T332" s="467" t="s">
        <v>500</v>
      </c>
      <c r="U332" s="451">
        <v>1</v>
      </c>
      <c r="V332" s="450">
        <v>2</v>
      </c>
      <c r="W332" s="467" t="s">
        <v>500</v>
      </c>
      <c r="X332" s="451">
        <v>1</v>
      </c>
      <c r="Y332" s="450">
        <v>1</v>
      </c>
      <c r="Z332" s="467" t="s">
        <v>500</v>
      </c>
      <c r="AA332" s="451">
        <v>1</v>
      </c>
      <c r="AB332" s="450">
        <v>2</v>
      </c>
      <c r="AC332" s="468" t="s">
        <v>500</v>
      </c>
      <c r="AD332" s="466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</row>
    <row r="333" spans="2:58">
      <c r="B333" s="453" t="s">
        <v>9</v>
      </c>
      <c r="C333" s="454">
        <v>2</v>
      </c>
      <c r="D333" s="455">
        <v>2.5</v>
      </c>
      <c r="E333" s="455">
        <v>2.1213203435596424</v>
      </c>
      <c r="F333" s="157">
        <v>2</v>
      </c>
      <c r="G333" s="455">
        <v>3</v>
      </c>
      <c r="H333" s="455">
        <v>2.8284271247461903</v>
      </c>
      <c r="I333" s="157">
        <v>2</v>
      </c>
      <c r="J333" s="455">
        <v>6.5</v>
      </c>
      <c r="K333" s="455">
        <v>0.70710678118654757</v>
      </c>
      <c r="L333" s="157">
        <v>2</v>
      </c>
      <c r="M333" s="455">
        <v>5.5</v>
      </c>
      <c r="N333" s="455">
        <v>2.1213203435596424</v>
      </c>
      <c r="O333" s="157">
        <v>2</v>
      </c>
      <c r="P333" s="455">
        <v>3.5</v>
      </c>
      <c r="Q333" s="455">
        <v>0.70710678118654757</v>
      </c>
      <c r="R333" s="157">
        <v>2</v>
      </c>
      <c r="S333" s="455">
        <v>5.5</v>
      </c>
      <c r="T333" s="455">
        <v>2.1213203435596424</v>
      </c>
      <c r="U333" s="157">
        <v>2</v>
      </c>
      <c r="V333" s="455">
        <v>5</v>
      </c>
      <c r="W333" s="455">
        <v>1.4142135623730951</v>
      </c>
      <c r="X333" s="157">
        <v>2</v>
      </c>
      <c r="Y333" s="455">
        <v>3.5</v>
      </c>
      <c r="Z333" s="455">
        <v>3.5355339059327378</v>
      </c>
      <c r="AA333" s="157">
        <v>2</v>
      </c>
      <c r="AB333" s="455">
        <v>4.5</v>
      </c>
      <c r="AC333" s="456">
        <v>0.70710678118654757</v>
      </c>
      <c r="AD333" s="466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</row>
    <row r="334" spans="2:58" ht="15.75" thickBot="1">
      <c r="B334" s="457" t="s">
        <v>10</v>
      </c>
      <c r="C334" s="458">
        <v>3</v>
      </c>
      <c r="D334" s="459">
        <v>2.3333333333333335</v>
      </c>
      <c r="E334" s="459">
        <v>1.5275252316519465</v>
      </c>
      <c r="F334" s="460">
        <v>3</v>
      </c>
      <c r="G334" s="459">
        <v>2.3333333333333335</v>
      </c>
      <c r="H334" s="459">
        <v>2.3094010767585029</v>
      </c>
      <c r="I334" s="460">
        <v>3</v>
      </c>
      <c r="J334" s="459">
        <v>6.333333333333333</v>
      </c>
      <c r="K334" s="459">
        <v>0.57735026918962573</v>
      </c>
      <c r="L334" s="460">
        <v>3</v>
      </c>
      <c r="M334" s="459">
        <v>5</v>
      </c>
      <c r="N334" s="459">
        <v>1.7320508075688772</v>
      </c>
      <c r="O334" s="460">
        <v>3</v>
      </c>
      <c r="P334" s="459">
        <v>3.3333333333333335</v>
      </c>
      <c r="Q334" s="459">
        <v>0.57735026918962573</v>
      </c>
      <c r="R334" s="460">
        <v>3</v>
      </c>
      <c r="S334" s="459">
        <v>4</v>
      </c>
      <c r="T334" s="459">
        <v>3</v>
      </c>
      <c r="U334" s="460">
        <v>3</v>
      </c>
      <c r="V334" s="459">
        <v>4</v>
      </c>
      <c r="W334" s="459">
        <v>2</v>
      </c>
      <c r="X334" s="460">
        <v>3</v>
      </c>
      <c r="Y334" s="459">
        <v>2.6666666666666665</v>
      </c>
      <c r="Z334" s="459">
        <v>2.8867513459481287</v>
      </c>
      <c r="AA334" s="460">
        <v>3</v>
      </c>
      <c r="AB334" s="459">
        <v>3.6666666666666665</v>
      </c>
      <c r="AC334" s="461">
        <v>1.5275252316519468</v>
      </c>
      <c r="AD334" s="466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</row>
    <row r="335" spans="2:58" ht="15" customHeight="1"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</row>
    <row r="336" spans="2:58" ht="15" customHeight="1"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</row>
    <row r="337" spans="2:58" ht="23.25">
      <c r="B337" s="122" t="s">
        <v>318</v>
      </c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</row>
    <row r="338" spans="2:58">
      <c r="B338" s="479" t="s">
        <v>508</v>
      </c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</row>
    <row r="339" spans="2:58" ht="15.75" customHeight="1" thickBot="1">
      <c r="B339" s="545" t="s">
        <v>224</v>
      </c>
      <c r="C339" s="545"/>
      <c r="D339" s="545"/>
      <c r="E339" s="545"/>
      <c r="F339" s="545"/>
      <c r="G339" s="545"/>
      <c r="H339" s="545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</row>
    <row r="340" spans="2:58" ht="15.75" thickTop="1">
      <c r="B340" s="546"/>
      <c r="C340" s="549" t="s">
        <v>225</v>
      </c>
      <c r="D340" s="550"/>
      <c r="E340" s="550"/>
      <c r="F340" s="550"/>
      <c r="G340" s="550"/>
      <c r="H340" s="551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</row>
    <row r="341" spans="2:58" ht="31.5" customHeight="1">
      <c r="B341" s="547"/>
      <c r="C341" s="543" t="s">
        <v>226</v>
      </c>
      <c r="D341" s="544"/>
      <c r="E341" s="522" t="s">
        <v>227</v>
      </c>
      <c r="F341" s="522"/>
      <c r="G341" s="522" t="s">
        <v>46</v>
      </c>
      <c r="H341" s="52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</row>
    <row r="342" spans="2:58" ht="15" customHeight="1" thickBot="1">
      <c r="B342" s="548"/>
      <c r="C342" s="110" t="s">
        <v>4</v>
      </c>
      <c r="D342" s="111" t="s">
        <v>5</v>
      </c>
      <c r="E342" s="111" t="s">
        <v>4</v>
      </c>
      <c r="F342" s="111" t="s">
        <v>5</v>
      </c>
      <c r="G342" s="111" t="s">
        <v>4</v>
      </c>
      <c r="H342" s="112" t="s">
        <v>5</v>
      </c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</row>
    <row r="343" spans="2:58" ht="15.75" thickTop="1">
      <c r="B343" s="114" t="s">
        <v>8</v>
      </c>
      <c r="C343" s="82">
        <v>0</v>
      </c>
      <c r="D343" s="83">
        <v>0</v>
      </c>
      <c r="E343" s="84">
        <v>0</v>
      </c>
      <c r="F343" s="83">
        <v>0</v>
      </c>
      <c r="G343" s="84">
        <v>1</v>
      </c>
      <c r="H343" s="85">
        <v>1</v>
      </c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</row>
    <row r="344" spans="2:58">
      <c r="B344" s="115" t="s">
        <v>9</v>
      </c>
      <c r="C344" s="86">
        <v>1</v>
      </c>
      <c r="D344" s="87">
        <v>1</v>
      </c>
      <c r="E344" s="88">
        <v>0</v>
      </c>
      <c r="F344" s="87">
        <v>0</v>
      </c>
      <c r="G344" s="88">
        <v>0</v>
      </c>
      <c r="H344" s="89">
        <v>0</v>
      </c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  <c r="AL344" s="113"/>
      <c r="AM344" s="113"/>
      <c r="AN344" s="113"/>
      <c r="AO344" s="113"/>
      <c r="AP344" s="113"/>
      <c r="AQ344" s="113"/>
      <c r="AR344" s="113"/>
      <c r="AS344" s="113"/>
      <c r="AT344" s="113"/>
      <c r="AU344" s="113"/>
      <c r="AV344" s="113"/>
      <c r="AW344" s="113"/>
      <c r="AX344" s="113"/>
      <c r="AY344" s="113"/>
      <c r="AZ344" s="113"/>
      <c r="BA344" s="113"/>
      <c r="BB344" s="113"/>
      <c r="BC344" s="113"/>
      <c r="BD344" s="113"/>
      <c r="BE344" s="113"/>
      <c r="BF344" s="113"/>
    </row>
    <row r="345" spans="2:58" ht="15.75" thickBot="1">
      <c r="B345" s="116" t="s">
        <v>10</v>
      </c>
      <c r="C345" s="90">
        <v>1</v>
      </c>
      <c r="D345" s="91">
        <v>0.5</v>
      </c>
      <c r="E345" s="92">
        <v>0</v>
      </c>
      <c r="F345" s="91">
        <v>0</v>
      </c>
      <c r="G345" s="92">
        <v>1</v>
      </c>
      <c r="H345" s="93">
        <v>0.5</v>
      </c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13"/>
      <c r="AT345" s="113"/>
      <c r="AU345" s="113"/>
      <c r="AV345" s="113"/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</row>
    <row r="346" spans="2:58" ht="15" customHeight="1" thickTop="1"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13"/>
      <c r="AT346" s="113"/>
      <c r="AU346" s="113"/>
      <c r="AV346" s="113"/>
      <c r="AW346" s="113"/>
      <c r="AX346" s="113"/>
      <c r="AY346" s="113"/>
      <c r="AZ346" s="113"/>
      <c r="BA346" s="113"/>
      <c r="BB346" s="113"/>
      <c r="BC346" s="113"/>
      <c r="BD346" s="113"/>
      <c r="BE346" s="113"/>
      <c r="BF346" s="113"/>
    </row>
    <row r="347" spans="2:58" ht="15" customHeight="1"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3"/>
      <c r="AT347" s="113"/>
      <c r="AU347" s="113"/>
      <c r="AV347" s="113"/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</row>
    <row r="348" spans="2:58" ht="27.75" customHeight="1">
      <c r="B348" s="123" t="s">
        <v>268</v>
      </c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3"/>
      <c r="AT348" s="113"/>
      <c r="AU348" s="113"/>
      <c r="AV348" s="113"/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</row>
    <row r="349" spans="2:58"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3"/>
      <c r="AT349" s="113"/>
      <c r="AU349" s="113"/>
      <c r="AV349" s="113"/>
      <c r="AW349" s="113"/>
      <c r="AX349" s="113"/>
      <c r="AY349" s="113"/>
      <c r="AZ349" s="113"/>
      <c r="BA349" s="113"/>
      <c r="BB349" s="113"/>
      <c r="BC349" s="113"/>
      <c r="BD349" s="113"/>
      <c r="BE349" s="113"/>
      <c r="BF349" s="113"/>
    </row>
    <row r="350" spans="2:58" ht="15.75" customHeight="1" thickBot="1">
      <c r="B350" s="545" t="s">
        <v>313</v>
      </c>
      <c r="C350" s="545"/>
      <c r="D350" s="545"/>
      <c r="E350" s="545"/>
      <c r="F350" s="545"/>
      <c r="G350" s="545"/>
      <c r="H350" s="545"/>
      <c r="I350" s="545"/>
      <c r="J350" s="545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3"/>
      <c r="AT350" s="113"/>
      <c r="AU350" s="113"/>
      <c r="AV350" s="113"/>
      <c r="AW350" s="113"/>
      <c r="AX350" s="113"/>
      <c r="AY350" s="113"/>
      <c r="AZ350" s="113"/>
      <c r="BA350" s="113"/>
      <c r="BB350" s="113"/>
      <c r="BC350" s="113"/>
      <c r="BD350" s="113"/>
      <c r="BE350" s="113"/>
      <c r="BF350" s="113"/>
    </row>
    <row r="351" spans="2:58" ht="15.75" thickTop="1">
      <c r="B351" s="546"/>
      <c r="C351" s="549" t="s">
        <v>229</v>
      </c>
      <c r="D351" s="550"/>
      <c r="E351" s="550"/>
      <c r="F351" s="553"/>
      <c r="G351" s="519" t="s">
        <v>230</v>
      </c>
      <c r="H351" s="519"/>
      <c r="I351" s="519"/>
      <c r="J351" s="520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13"/>
      <c r="AT351" s="113"/>
      <c r="AU351" s="113"/>
      <c r="AV351" s="113"/>
      <c r="AW351" s="113"/>
      <c r="AX351" s="113"/>
      <c r="AY351" s="113"/>
      <c r="AZ351" s="113"/>
      <c r="BA351" s="113"/>
      <c r="BB351" s="113"/>
      <c r="BC351" s="113"/>
      <c r="BD351" s="113"/>
      <c r="BE351" s="113"/>
      <c r="BF351" s="113"/>
    </row>
    <row r="352" spans="2:58">
      <c r="B352" s="547"/>
      <c r="C352" s="543" t="s">
        <v>118</v>
      </c>
      <c r="D352" s="544"/>
      <c r="E352" s="522" t="s">
        <v>119</v>
      </c>
      <c r="F352" s="522"/>
      <c r="G352" s="522" t="s">
        <v>118</v>
      </c>
      <c r="H352" s="522"/>
      <c r="I352" s="522" t="s">
        <v>119</v>
      </c>
      <c r="J352" s="52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13"/>
      <c r="AT352" s="113"/>
      <c r="AU352" s="113"/>
      <c r="AV352" s="113"/>
      <c r="AW352" s="113"/>
      <c r="AX352" s="113"/>
      <c r="AY352" s="113"/>
      <c r="AZ352" s="113"/>
      <c r="BA352" s="113"/>
      <c r="BB352" s="113"/>
      <c r="BC352" s="113"/>
      <c r="BD352" s="113"/>
      <c r="BE352" s="113"/>
      <c r="BF352" s="113"/>
    </row>
    <row r="353" spans="2:58" ht="18" customHeight="1" thickBot="1">
      <c r="B353" s="548"/>
      <c r="C353" s="110" t="s">
        <v>4</v>
      </c>
      <c r="D353" s="111" t="s">
        <v>5</v>
      </c>
      <c r="E353" s="111" t="s">
        <v>4</v>
      </c>
      <c r="F353" s="111" t="s">
        <v>5</v>
      </c>
      <c r="G353" s="111" t="s">
        <v>4</v>
      </c>
      <c r="H353" s="111" t="s">
        <v>5</v>
      </c>
      <c r="I353" s="111" t="s">
        <v>4</v>
      </c>
      <c r="J353" s="112" t="s">
        <v>5</v>
      </c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</row>
    <row r="354" spans="2:58" ht="24.75" thickTop="1">
      <c r="B354" s="114" t="s">
        <v>7</v>
      </c>
      <c r="C354" s="82">
        <v>2</v>
      </c>
      <c r="D354" s="83">
        <v>0.15384615384615385</v>
      </c>
      <c r="E354" s="84">
        <v>11</v>
      </c>
      <c r="F354" s="83">
        <v>0.84615384615384615</v>
      </c>
      <c r="G354" s="84">
        <v>1</v>
      </c>
      <c r="H354" s="83">
        <v>7.6923076923076927E-2</v>
      </c>
      <c r="I354" s="84">
        <v>12</v>
      </c>
      <c r="J354" s="85">
        <v>0.92307692307692302</v>
      </c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/>
      <c r="AT354" s="113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</row>
    <row r="355" spans="2:58">
      <c r="B355" s="115" t="s">
        <v>8</v>
      </c>
      <c r="C355" s="86">
        <v>0</v>
      </c>
      <c r="D355" s="87">
        <v>0</v>
      </c>
      <c r="E355" s="88">
        <v>3</v>
      </c>
      <c r="F355" s="87">
        <v>1</v>
      </c>
      <c r="G355" s="88">
        <v>0</v>
      </c>
      <c r="H355" s="87">
        <v>0</v>
      </c>
      <c r="I355" s="88">
        <v>3</v>
      </c>
      <c r="J355" s="89">
        <v>1</v>
      </c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</row>
    <row r="356" spans="2:58">
      <c r="B356" s="115" t="s">
        <v>9</v>
      </c>
      <c r="C356" s="86">
        <v>7</v>
      </c>
      <c r="D356" s="87">
        <v>0.17499999999999999</v>
      </c>
      <c r="E356" s="88">
        <v>33</v>
      </c>
      <c r="F356" s="87">
        <v>0.82499999999999996</v>
      </c>
      <c r="G356" s="88">
        <v>1</v>
      </c>
      <c r="H356" s="87">
        <v>2.4390243902439025E-2</v>
      </c>
      <c r="I356" s="88">
        <v>40</v>
      </c>
      <c r="J356" s="89">
        <v>0.97560975609756095</v>
      </c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</row>
    <row r="357" spans="2:58" ht="15.75" thickBot="1">
      <c r="B357" s="116" t="s">
        <v>10</v>
      </c>
      <c r="C357" s="90">
        <v>9</v>
      </c>
      <c r="D357" s="91">
        <v>0.16071428571428573</v>
      </c>
      <c r="E357" s="92">
        <v>47</v>
      </c>
      <c r="F357" s="91">
        <v>0.8392857142857143</v>
      </c>
      <c r="G357" s="92">
        <v>2</v>
      </c>
      <c r="H357" s="91">
        <v>3.5087719298245612E-2</v>
      </c>
      <c r="I357" s="92">
        <v>55</v>
      </c>
      <c r="J357" s="93">
        <v>0.96491228070175439</v>
      </c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3"/>
      <c r="AT357" s="113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</row>
    <row r="358" spans="2:58" ht="15" customHeight="1" thickTop="1"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</row>
    <row r="359" spans="2:58" ht="15" customHeight="1"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</row>
    <row r="360" spans="2:58" ht="15" customHeight="1">
      <c r="B360" s="117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</row>
    <row r="361" spans="2:58"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</row>
    <row r="362" spans="2:58" ht="15.75" customHeight="1" thickBot="1">
      <c r="B362" s="545" t="s">
        <v>231</v>
      </c>
      <c r="C362" s="545"/>
      <c r="D362" s="545"/>
      <c r="E362" s="545"/>
      <c r="F362" s="545"/>
      <c r="G362" s="545"/>
      <c r="H362" s="545"/>
      <c r="I362" s="545"/>
      <c r="J362" s="545"/>
      <c r="K362" s="545"/>
      <c r="L362" s="545"/>
      <c r="M362" s="545"/>
      <c r="N362" s="545"/>
      <c r="O362" s="545"/>
      <c r="P362" s="545"/>
      <c r="Q362" s="545"/>
      <c r="R362" s="545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</row>
    <row r="363" spans="2:58" ht="15.75" thickTop="1">
      <c r="B363" s="546"/>
      <c r="C363" s="549" t="s">
        <v>232</v>
      </c>
      <c r="D363" s="550"/>
      <c r="E363" s="550"/>
      <c r="F363" s="550"/>
      <c r="G363" s="550"/>
      <c r="H363" s="550"/>
      <c r="I363" s="550"/>
      <c r="J363" s="550"/>
      <c r="K363" s="550"/>
      <c r="L363" s="550"/>
      <c r="M363" s="550"/>
      <c r="N363" s="553"/>
      <c r="O363" s="519" t="s">
        <v>233</v>
      </c>
      <c r="P363" s="519"/>
      <c r="Q363" s="519"/>
      <c r="R363" s="520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</row>
    <row r="364" spans="2:58" ht="32.25" customHeight="1">
      <c r="B364" s="547"/>
      <c r="C364" s="543" t="s">
        <v>26</v>
      </c>
      <c r="D364" s="544"/>
      <c r="E364" s="522" t="s">
        <v>234</v>
      </c>
      <c r="F364" s="522"/>
      <c r="G364" s="522" t="s">
        <v>235</v>
      </c>
      <c r="H364" s="522"/>
      <c r="I364" s="522" t="s">
        <v>236</v>
      </c>
      <c r="J364" s="522"/>
      <c r="K364" s="522" t="s">
        <v>237</v>
      </c>
      <c r="L364" s="522"/>
      <c r="M364" s="522" t="s">
        <v>238</v>
      </c>
      <c r="N364" s="522"/>
      <c r="O364" s="522" t="s">
        <v>118</v>
      </c>
      <c r="P364" s="522"/>
      <c r="Q364" s="522" t="s">
        <v>119</v>
      </c>
      <c r="R364" s="52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</row>
    <row r="365" spans="2:58" ht="17.25" customHeight="1" thickBot="1">
      <c r="B365" s="548"/>
      <c r="C365" s="110" t="s">
        <v>4</v>
      </c>
      <c r="D365" s="111" t="s">
        <v>5</v>
      </c>
      <c r="E365" s="111" t="s">
        <v>4</v>
      </c>
      <c r="F365" s="111" t="s">
        <v>5</v>
      </c>
      <c r="G365" s="111" t="s">
        <v>4</v>
      </c>
      <c r="H365" s="111" t="s">
        <v>5</v>
      </c>
      <c r="I365" s="111" t="s">
        <v>4</v>
      </c>
      <c r="J365" s="111" t="s">
        <v>5</v>
      </c>
      <c r="K365" s="111" t="s">
        <v>4</v>
      </c>
      <c r="L365" s="111" t="s">
        <v>5</v>
      </c>
      <c r="M365" s="111" t="s">
        <v>4</v>
      </c>
      <c r="N365" s="111" t="s">
        <v>5</v>
      </c>
      <c r="O365" s="111" t="s">
        <v>4</v>
      </c>
      <c r="P365" s="111" t="s">
        <v>5</v>
      </c>
      <c r="Q365" s="111" t="s">
        <v>4</v>
      </c>
      <c r="R365" s="112" t="s">
        <v>5</v>
      </c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</row>
    <row r="366" spans="2:58" ht="24.75" thickTop="1">
      <c r="B366" s="114" t="s">
        <v>7</v>
      </c>
      <c r="C366" s="82">
        <v>4</v>
      </c>
      <c r="D366" s="83">
        <v>0.30769230769230771</v>
      </c>
      <c r="E366" s="84">
        <v>1</v>
      </c>
      <c r="F366" s="83">
        <v>7.6923076923076927E-2</v>
      </c>
      <c r="G366" s="84">
        <v>0</v>
      </c>
      <c r="H366" s="83">
        <v>0</v>
      </c>
      <c r="I366" s="84">
        <v>4</v>
      </c>
      <c r="J366" s="83">
        <v>0.30769230769230771</v>
      </c>
      <c r="K366" s="84">
        <v>2</v>
      </c>
      <c r="L366" s="83">
        <v>0.15384615384615385</v>
      </c>
      <c r="M366" s="84">
        <v>2</v>
      </c>
      <c r="N366" s="83">
        <v>0.15384615384615385</v>
      </c>
      <c r="O366" s="84">
        <v>4</v>
      </c>
      <c r="P366" s="83">
        <v>0.44444444444444442</v>
      </c>
      <c r="Q366" s="84">
        <v>5</v>
      </c>
      <c r="R366" s="85">
        <v>0.55555555555555558</v>
      </c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</row>
    <row r="367" spans="2:58">
      <c r="B367" s="115" t="s">
        <v>8</v>
      </c>
      <c r="C367" s="86">
        <v>1</v>
      </c>
      <c r="D367" s="87">
        <v>0.33333333333333337</v>
      </c>
      <c r="E367" s="88">
        <v>0</v>
      </c>
      <c r="F367" s="87">
        <v>0</v>
      </c>
      <c r="G367" s="88">
        <v>0</v>
      </c>
      <c r="H367" s="87">
        <v>0</v>
      </c>
      <c r="I367" s="88">
        <v>2</v>
      </c>
      <c r="J367" s="87">
        <v>0.66666666666666674</v>
      </c>
      <c r="K367" s="88">
        <v>0</v>
      </c>
      <c r="L367" s="87">
        <v>0</v>
      </c>
      <c r="M367" s="88">
        <v>0</v>
      </c>
      <c r="N367" s="87">
        <v>0</v>
      </c>
      <c r="O367" s="88">
        <v>1</v>
      </c>
      <c r="P367" s="87">
        <v>0.5</v>
      </c>
      <c r="Q367" s="88">
        <v>1</v>
      </c>
      <c r="R367" s="89">
        <v>0.5</v>
      </c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3"/>
      <c r="AT367" s="113"/>
      <c r="AU367" s="113"/>
      <c r="AV367" s="113"/>
      <c r="AW367" s="113"/>
      <c r="AX367" s="113"/>
      <c r="AY367" s="113"/>
      <c r="AZ367" s="113"/>
      <c r="BA367" s="113"/>
      <c r="BB367" s="113"/>
      <c r="BC367" s="113"/>
      <c r="BD367" s="113"/>
      <c r="BE367" s="113"/>
      <c r="BF367" s="113"/>
    </row>
    <row r="368" spans="2:58">
      <c r="B368" s="115" t="s">
        <v>9</v>
      </c>
      <c r="C368" s="86">
        <v>5</v>
      </c>
      <c r="D368" s="87">
        <v>0.12195121951219512</v>
      </c>
      <c r="E368" s="88">
        <v>1</v>
      </c>
      <c r="F368" s="87">
        <v>2.4390243902439025E-2</v>
      </c>
      <c r="G368" s="88">
        <v>4</v>
      </c>
      <c r="H368" s="87">
        <v>9.7560975609756101E-2</v>
      </c>
      <c r="I368" s="88">
        <v>17</v>
      </c>
      <c r="J368" s="87">
        <v>0.41463414634146339</v>
      </c>
      <c r="K368" s="88">
        <v>13</v>
      </c>
      <c r="L368" s="87">
        <v>0.31707317073170732</v>
      </c>
      <c r="M368" s="88">
        <v>1</v>
      </c>
      <c r="N368" s="87">
        <v>2.4390243902439025E-2</v>
      </c>
      <c r="O368" s="88">
        <v>14</v>
      </c>
      <c r="P368" s="87">
        <v>0.38888888888888884</v>
      </c>
      <c r="Q368" s="88">
        <v>22</v>
      </c>
      <c r="R368" s="89">
        <v>0.61111111111111116</v>
      </c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3"/>
      <c r="AT368" s="113"/>
      <c r="AU368" s="113"/>
      <c r="AV368" s="113"/>
      <c r="AW368" s="113"/>
      <c r="AX368" s="113"/>
      <c r="AY368" s="113"/>
      <c r="AZ368" s="113"/>
      <c r="BA368" s="113"/>
      <c r="BB368" s="113"/>
      <c r="BC368" s="113"/>
      <c r="BD368" s="113"/>
      <c r="BE368" s="113"/>
      <c r="BF368" s="113"/>
    </row>
    <row r="369" spans="2:58" ht="15.75" thickBot="1">
      <c r="B369" s="116" t="s">
        <v>10</v>
      </c>
      <c r="C369" s="90">
        <v>10</v>
      </c>
      <c r="D369" s="91">
        <v>0.17543859649122809</v>
      </c>
      <c r="E369" s="92">
        <v>2</v>
      </c>
      <c r="F369" s="91">
        <v>3.5087719298245612E-2</v>
      </c>
      <c r="G369" s="92">
        <v>4</v>
      </c>
      <c r="H369" s="91">
        <v>7.0175438596491224E-2</v>
      </c>
      <c r="I369" s="92">
        <v>23</v>
      </c>
      <c r="J369" s="91">
        <v>0.40350877192982459</v>
      </c>
      <c r="K369" s="92">
        <v>15</v>
      </c>
      <c r="L369" s="91">
        <v>0.26315789473684209</v>
      </c>
      <c r="M369" s="92">
        <v>3</v>
      </c>
      <c r="N369" s="91">
        <v>5.2631578947368425E-2</v>
      </c>
      <c r="O369" s="92">
        <v>19</v>
      </c>
      <c r="P369" s="91">
        <v>0.4042553191489362</v>
      </c>
      <c r="Q369" s="92">
        <v>28</v>
      </c>
      <c r="R369" s="93">
        <v>0.5957446808510638</v>
      </c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3"/>
      <c r="AT369" s="113"/>
      <c r="AU369" s="113"/>
      <c r="AV369" s="113"/>
      <c r="AW369" s="113"/>
      <c r="AX369" s="113"/>
      <c r="AY369" s="113"/>
      <c r="AZ369" s="113"/>
      <c r="BA369" s="113"/>
      <c r="BB369" s="113"/>
      <c r="BC369" s="113"/>
      <c r="BD369" s="113"/>
      <c r="BE369" s="113"/>
      <c r="BF369" s="113"/>
    </row>
    <row r="370" spans="2:58" ht="15" customHeight="1" thickTop="1"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  <c r="AL370" s="113"/>
      <c r="AM370" s="113"/>
      <c r="AN370" s="113"/>
      <c r="AO370" s="113"/>
      <c r="AP370" s="113"/>
      <c r="AQ370" s="113"/>
      <c r="AR370" s="113"/>
      <c r="AS370" s="113"/>
      <c r="AT370" s="113"/>
      <c r="AU370" s="113"/>
      <c r="AV370" s="113"/>
      <c r="AW370" s="113"/>
      <c r="AX370" s="113"/>
      <c r="AY370" s="113"/>
      <c r="AZ370" s="113"/>
      <c r="BA370" s="113"/>
      <c r="BB370" s="113"/>
      <c r="BC370" s="113"/>
      <c r="BD370" s="113"/>
      <c r="BE370" s="113"/>
      <c r="BF370" s="113"/>
    </row>
    <row r="371" spans="2:58" ht="15" customHeight="1"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  <c r="AL371" s="113"/>
      <c r="AM371" s="113"/>
      <c r="AN371" s="113"/>
      <c r="AO371" s="113"/>
      <c r="AP371" s="113"/>
      <c r="AQ371" s="113"/>
      <c r="AR371" s="113"/>
      <c r="AS371" s="113"/>
      <c r="AT371" s="113"/>
      <c r="AU371" s="113"/>
      <c r="AV371" s="11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</row>
    <row r="372" spans="2:58" ht="15" customHeight="1">
      <c r="B372" s="117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  <c r="AL372" s="113"/>
      <c r="AM372" s="113"/>
      <c r="AN372" s="113"/>
      <c r="AO372" s="113"/>
      <c r="AP372" s="113"/>
      <c r="AQ372" s="113"/>
      <c r="AR372" s="113"/>
      <c r="AS372" s="113"/>
      <c r="AT372" s="113"/>
      <c r="AU372" s="113"/>
      <c r="AV372" s="11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</row>
    <row r="373" spans="2:58"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  <c r="AL373" s="113"/>
      <c r="AM373" s="113"/>
      <c r="AN373" s="113"/>
      <c r="AO373" s="113"/>
      <c r="AP373" s="113"/>
      <c r="AQ373" s="113"/>
      <c r="AR373" s="113"/>
      <c r="AS373" s="113"/>
      <c r="AT373" s="113"/>
      <c r="AU373" s="113"/>
      <c r="AV373" s="113"/>
      <c r="AW373" s="113"/>
      <c r="AX373" s="113"/>
      <c r="AY373" s="113"/>
      <c r="AZ373" s="113"/>
      <c r="BA373" s="113"/>
      <c r="BB373" s="113"/>
      <c r="BC373" s="113"/>
      <c r="BD373" s="113"/>
      <c r="BE373" s="113"/>
      <c r="BF373" s="113"/>
    </row>
    <row r="374" spans="2:58" ht="15.75" thickBot="1">
      <c r="B374" s="545" t="s">
        <v>239</v>
      </c>
      <c r="C374" s="545"/>
      <c r="D374" s="545"/>
      <c r="E374" s="545"/>
      <c r="F374" s="545"/>
      <c r="G374" s="545"/>
      <c r="H374" s="545"/>
      <c r="I374" s="545"/>
      <c r="J374" s="545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3"/>
      <c r="AT374" s="113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</row>
    <row r="375" spans="2:58" ht="15.75" thickTop="1">
      <c r="B375" s="546"/>
      <c r="C375" s="549" t="s">
        <v>240</v>
      </c>
      <c r="D375" s="550"/>
      <c r="E375" s="550"/>
      <c r="F375" s="550"/>
      <c r="G375" s="550"/>
      <c r="H375" s="550"/>
      <c r="I375" s="550"/>
      <c r="J375" s="551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</row>
    <row r="376" spans="2:58">
      <c r="B376" s="547"/>
      <c r="C376" s="543" t="s">
        <v>26</v>
      </c>
      <c r="D376" s="544"/>
      <c r="E376" s="522" t="s">
        <v>241</v>
      </c>
      <c r="F376" s="522"/>
      <c r="G376" s="522" t="s">
        <v>242</v>
      </c>
      <c r="H376" s="522"/>
      <c r="I376" s="522" t="s">
        <v>243</v>
      </c>
      <c r="J376" s="52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3"/>
      <c r="AT376" s="113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</row>
    <row r="377" spans="2:58" ht="18" customHeight="1" thickBot="1">
      <c r="B377" s="548"/>
      <c r="C377" s="110" t="s">
        <v>4</v>
      </c>
      <c r="D377" s="111" t="s">
        <v>5</v>
      </c>
      <c r="E377" s="111" t="s">
        <v>4</v>
      </c>
      <c r="F377" s="111" t="s">
        <v>5</v>
      </c>
      <c r="G377" s="111" t="s">
        <v>4</v>
      </c>
      <c r="H377" s="111" t="s">
        <v>5</v>
      </c>
      <c r="I377" s="111" t="s">
        <v>4</v>
      </c>
      <c r="J377" s="112" t="s">
        <v>5</v>
      </c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3"/>
      <c r="AT377" s="113"/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</row>
    <row r="378" spans="2:58" ht="24.75" thickTop="1">
      <c r="B378" s="114" t="s">
        <v>7</v>
      </c>
      <c r="C378" s="82">
        <v>5</v>
      </c>
      <c r="D378" s="83">
        <v>0.38461538461538458</v>
      </c>
      <c r="E378" s="84">
        <v>4</v>
      </c>
      <c r="F378" s="83">
        <v>0.30769230769230771</v>
      </c>
      <c r="G378" s="84">
        <v>2</v>
      </c>
      <c r="H378" s="83">
        <v>0.15384615384615385</v>
      </c>
      <c r="I378" s="84">
        <v>2</v>
      </c>
      <c r="J378" s="85">
        <v>0.15384615384615385</v>
      </c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3"/>
      <c r="AT378" s="113"/>
      <c r="AU378" s="113"/>
      <c r="AV378" s="11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</row>
    <row r="379" spans="2:58">
      <c r="B379" s="115" t="s">
        <v>8</v>
      </c>
      <c r="C379" s="86">
        <v>1</v>
      </c>
      <c r="D379" s="87">
        <v>0.33333333333333337</v>
      </c>
      <c r="E379" s="88">
        <v>1</v>
      </c>
      <c r="F379" s="87">
        <v>0.33333333333333337</v>
      </c>
      <c r="G379" s="88">
        <v>1</v>
      </c>
      <c r="H379" s="87">
        <v>0.33333333333333337</v>
      </c>
      <c r="I379" s="88">
        <v>0</v>
      </c>
      <c r="J379" s="89">
        <v>0</v>
      </c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13"/>
      <c r="AT379" s="113"/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</row>
    <row r="380" spans="2:58">
      <c r="B380" s="115" t="s">
        <v>9</v>
      </c>
      <c r="C380" s="86">
        <v>20</v>
      </c>
      <c r="D380" s="87">
        <v>0.48780487804878048</v>
      </c>
      <c r="E380" s="88">
        <v>6</v>
      </c>
      <c r="F380" s="87">
        <v>0.14634146341463417</v>
      </c>
      <c r="G380" s="88">
        <v>5</v>
      </c>
      <c r="H380" s="87">
        <v>0.12195121951219512</v>
      </c>
      <c r="I380" s="88">
        <v>10</v>
      </c>
      <c r="J380" s="89">
        <v>0.24390243902439024</v>
      </c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</row>
    <row r="381" spans="2:58" ht="15.75" thickBot="1">
      <c r="B381" s="116" t="s">
        <v>10</v>
      </c>
      <c r="C381" s="90">
        <v>26</v>
      </c>
      <c r="D381" s="91">
        <v>0.45614035087719301</v>
      </c>
      <c r="E381" s="92">
        <v>11</v>
      </c>
      <c r="F381" s="91">
        <v>0.19298245614035089</v>
      </c>
      <c r="G381" s="92">
        <v>8</v>
      </c>
      <c r="H381" s="91">
        <v>0.14035087719298245</v>
      </c>
      <c r="I381" s="92">
        <v>12</v>
      </c>
      <c r="J381" s="93">
        <v>0.2105263157894737</v>
      </c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13"/>
      <c r="AT381" s="113"/>
      <c r="AU381" s="113"/>
      <c r="AV381" s="113"/>
      <c r="AW381" s="113"/>
      <c r="AX381" s="113"/>
      <c r="AY381" s="113"/>
      <c r="AZ381" s="113"/>
      <c r="BA381" s="113"/>
      <c r="BB381" s="113"/>
      <c r="BC381" s="113"/>
      <c r="BD381" s="113"/>
      <c r="BE381" s="113"/>
      <c r="BF381" s="113"/>
    </row>
    <row r="382" spans="2:58" ht="15.75" thickTop="1"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13"/>
      <c r="AT382" s="113"/>
      <c r="AU382" s="113"/>
      <c r="AV382" s="113"/>
      <c r="AW382" s="113"/>
      <c r="AX382" s="113"/>
      <c r="AY382" s="113"/>
      <c r="AZ382" s="113"/>
      <c r="BA382" s="113"/>
      <c r="BB382" s="113"/>
      <c r="BC382" s="113"/>
      <c r="BD382" s="113"/>
      <c r="BE382" s="113"/>
      <c r="BF382" s="113"/>
    </row>
    <row r="383" spans="2:58" ht="5.25" customHeight="1"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/>
      <c r="AT383" s="113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</row>
    <row r="384" spans="2:58" ht="36.75" customHeight="1">
      <c r="B384" s="123" t="s">
        <v>269</v>
      </c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</row>
    <row r="385" spans="2:58" ht="15" customHeight="1"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3"/>
      <c r="AT385" s="113"/>
      <c r="AU385" s="113"/>
      <c r="AV385" s="113"/>
      <c r="AW385" s="113"/>
      <c r="AX385" s="113"/>
      <c r="AY385" s="113"/>
      <c r="AZ385" s="113"/>
      <c r="BA385" s="113"/>
      <c r="BB385" s="113"/>
      <c r="BC385" s="113"/>
      <c r="BD385" s="113"/>
      <c r="BE385" s="113"/>
      <c r="BF385" s="113"/>
    </row>
    <row r="386" spans="2:58" ht="24.95" customHeight="1" thickBot="1">
      <c r="B386" s="545" t="s">
        <v>244</v>
      </c>
      <c r="C386" s="545"/>
      <c r="D386" s="545"/>
      <c r="E386" s="545"/>
      <c r="F386" s="545"/>
      <c r="G386" s="545"/>
      <c r="H386" s="545"/>
      <c r="I386" s="545"/>
      <c r="J386" s="545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3"/>
      <c r="AT386" s="113"/>
      <c r="AU386" s="113"/>
      <c r="AV386" s="113"/>
      <c r="AW386" s="113"/>
      <c r="AX386" s="113"/>
      <c r="AY386" s="113"/>
      <c r="AZ386" s="113"/>
      <c r="BA386" s="113"/>
      <c r="BB386" s="113"/>
      <c r="BC386" s="113"/>
      <c r="BD386" s="113"/>
      <c r="BE386" s="113"/>
      <c r="BF386" s="113"/>
    </row>
    <row r="387" spans="2:58" ht="15.75" thickTop="1">
      <c r="B387" s="546"/>
      <c r="C387" s="549" t="s">
        <v>245</v>
      </c>
      <c r="D387" s="550"/>
      <c r="E387" s="550"/>
      <c r="F387" s="550"/>
      <c r="G387" s="550"/>
      <c r="H387" s="550"/>
      <c r="I387" s="550"/>
      <c r="J387" s="551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3"/>
      <c r="AT387" s="113"/>
      <c r="AU387" s="113"/>
      <c r="AV387" s="113"/>
      <c r="AW387" s="113"/>
      <c r="AX387" s="113"/>
      <c r="AY387" s="113"/>
      <c r="AZ387" s="113"/>
      <c r="BA387" s="113"/>
      <c r="BB387" s="113"/>
      <c r="BC387" s="113"/>
      <c r="BD387" s="113"/>
      <c r="BE387" s="113"/>
      <c r="BF387" s="113"/>
    </row>
    <row r="388" spans="2:58">
      <c r="B388" s="547"/>
      <c r="C388" s="543" t="s">
        <v>246</v>
      </c>
      <c r="D388" s="544"/>
      <c r="E388" s="522" t="s">
        <v>247</v>
      </c>
      <c r="F388" s="522"/>
      <c r="G388" s="522" t="s">
        <v>248</v>
      </c>
      <c r="H388" s="522"/>
      <c r="I388" s="522" t="s">
        <v>249</v>
      </c>
      <c r="J388" s="52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13"/>
      <c r="AT388" s="113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</row>
    <row r="389" spans="2:58" ht="15.75" thickBot="1">
      <c r="B389" s="548"/>
      <c r="C389" s="110" t="s">
        <v>4</v>
      </c>
      <c r="D389" s="111" t="s">
        <v>5</v>
      </c>
      <c r="E389" s="111" t="s">
        <v>4</v>
      </c>
      <c r="F389" s="111" t="s">
        <v>5</v>
      </c>
      <c r="G389" s="111" t="s">
        <v>4</v>
      </c>
      <c r="H389" s="111" t="s">
        <v>5</v>
      </c>
      <c r="I389" s="111" t="s">
        <v>4</v>
      </c>
      <c r="J389" s="112" t="s">
        <v>5</v>
      </c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3"/>
      <c r="AT389" s="113"/>
      <c r="AU389" s="113"/>
      <c r="AV389" s="11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</row>
    <row r="390" spans="2:58" ht="24.75" thickTop="1">
      <c r="B390" s="114" t="s">
        <v>7</v>
      </c>
      <c r="C390" s="82">
        <v>6</v>
      </c>
      <c r="D390" s="83">
        <v>0.46153846153846151</v>
      </c>
      <c r="E390" s="84">
        <v>7</v>
      </c>
      <c r="F390" s="83">
        <v>0.53846153846153844</v>
      </c>
      <c r="G390" s="84">
        <v>0</v>
      </c>
      <c r="H390" s="83">
        <v>0</v>
      </c>
      <c r="I390" s="84">
        <v>0</v>
      </c>
      <c r="J390" s="85">
        <v>0</v>
      </c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  <c r="AL390" s="113"/>
      <c r="AM390" s="113"/>
      <c r="AN390" s="113"/>
      <c r="AO390" s="113"/>
      <c r="AP390" s="113"/>
      <c r="AQ390" s="113"/>
      <c r="AR390" s="113"/>
      <c r="AS390" s="113"/>
      <c r="AT390" s="113"/>
      <c r="AU390" s="113"/>
      <c r="AV390" s="113"/>
      <c r="AW390" s="113"/>
      <c r="AX390" s="113"/>
      <c r="AY390" s="113"/>
      <c r="AZ390" s="113"/>
      <c r="BA390" s="113"/>
      <c r="BB390" s="113"/>
      <c r="BC390" s="113"/>
      <c r="BD390" s="113"/>
      <c r="BE390" s="113"/>
      <c r="BF390" s="113"/>
    </row>
    <row r="391" spans="2:58">
      <c r="B391" s="115" t="s">
        <v>8</v>
      </c>
      <c r="C391" s="86">
        <v>0</v>
      </c>
      <c r="D391" s="87">
        <v>0</v>
      </c>
      <c r="E391" s="88">
        <v>2</v>
      </c>
      <c r="F391" s="87">
        <v>1</v>
      </c>
      <c r="G391" s="88">
        <v>0</v>
      </c>
      <c r="H391" s="87">
        <v>0</v>
      </c>
      <c r="I391" s="88">
        <v>0</v>
      </c>
      <c r="J391" s="89">
        <v>0</v>
      </c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</row>
    <row r="392" spans="2:58">
      <c r="B392" s="115" t="s">
        <v>9</v>
      </c>
      <c r="C392" s="86">
        <v>19</v>
      </c>
      <c r="D392" s="87">
        <v>0.46341463414634149</v>
      </c>
      <c r="E392" s="88">
        <v>20</v>
      </c>
      <c r="F392" s="87">
        <v>0.48780487804878048</v>
      </c>
      <c r="G392" s="88">
        <v>1</v>
      </c>
      <c r="H392" s="87">
        <v>2.4390243902439025E-2</v>
      </c>
      <c r="I392" s="88">
        <v>1</v>
      </c>
      <c r="J392" s="89">
        <v>2.4390243902439025E-2</v>
      </c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3"/>
      <c r="AT392" s="113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</row>
    <row r="393" spans="2:58" ht="15.75" thickBot="1">
      <c r="B393" s="116" t="s">
        <v>10</v>
      </c>
      <c r="C393" s="90">
        <v>25</v>
      </c>
      <c r="D393" s="91">
        <v>0.44642857142857145</v>
      </c>
      <c r="E393" s="92">
        <v>29</v>
      </c>
      <c r="F393" s="91">
        <v>0.51785714285714279</v>
      </c>
      <c r="G393" s="92">
        <v>1</v>
      </c>
      <c r="H393" s="91">
        <v>1.785714285714286E-2</v>
      </c>
      <c r="I393" s="92">
        <v>1</v>
      </c>
      <c r="J393" s="93">
        <v>1.785714285714286E-2</v>
      </c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3"/>
      <c r="AT393" s="113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</row>
    <row r="394" spans="2:58" ht="15.75" thickTop="1"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</row>
    <row r="395" spans="2:58"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</row>
    <row r="396" spans="2:58" ht="15.75" thickBot="1">
      <c r="B396" s="500" t="s">
        <v>328</v>
      </c>
      <c r="C396" s="500"/>
      <c r="D396" s="500"/>
      <c r="E396" s="500"/>
      <c r="F396" s="500"/>
      <c r="G396" s="500"/>
      <c r="H396" s="500"/>
      <c r="I396" s="500"/>
      <c r="J396" s="500"/>
      <c r="K396" s="500"/>
      <c r="L396" s="500"/>
    </row>
    <row r="397" spans="2:58" ht="15.75" thickTop="1">
      <c r="B397" s="525"/>
      <c r="C397" s="528" t="s">
        <v>251</v>
      </c>
      <c r="D397" s="529"/>
      <c r="E397" s="529"/>
      <c r="F397" s="529"/>
      <c r="G397" s="529"/>
      <c r="H397" s="529"/>
      <c r="I397" s="529"/>
      <c r="J397" s="529"/>
      <c r="K397" s="529"/>
      <c r="L397" s="530"/>
    </row>
    <row r="398" spans="2:58" ht="40.5" customHeight="1">
      <c r="B398" s="526"/>
      <c r="C398" s="552" t="s">
        <v>252</v>
      </c>
      <c r="D398" s="541"/>
      <c r="E398" s="541" t="s">
        <v>253</v>
      </c>
      <c r="F398" s="541"/>
      <c r="G398" s="541" t="s">
        <v>254</v>
      </c>
      <c r="H398" s="541"/>
      <c r="I398" s="541" t="s">
        <v>255</v>
      </c>
      <c r="J398" s="541"/>
      <c r="K398" s="541" t="s">
        <v>256</v>
      </c>
      <c r="L398" s="542"/>
    </row>
    <row r="399" spans="2:58" ht="15.75" thickBot="1">
      <c r="B399" s="527"/>
      <c r="C399" s="164" t="s">
        <v>4</v>
      </c>
      <c r="D399" s="165" t="s">
        <v>5</v>
      </c>
      <c r="E399" s="165" t="s">
        <v>4</v>
      </c>
      <c r="F399" s="165" t="s">
        <v>5</v>
      </c>
      <c r="G399" s="165" t="s">
        <v>4</v>
      </c>
      <c r="H399" s="165" t="s">
        <v>5</v>
      </c>
      <c r="I399" s="165" t="s">
        <v>4</v>
      </c>
      <c r="J399" s="165" t="s">
        <v>5</v>
      </c>
      <c r="K399" s="165" t="s">
        <v>4</v>
      </c>
      <c r="L399" s="166" t="s">
        <v>5</v>
      </c>
    </row>
    <row r="400" spans="2:58" ht="24.75" thickTop="1">
      <c r="B400" s="149" t="s">
        <v>7</v>
      </c>
      <c r="C400" s="150">
        <v>5</v>
      </c>
      <c r="D400" s="151">
        <v>0.38461538461538458</v>
      </c>
      <c r="E400" s="152">
        <v>0</v>
      </c>
      <c r="F400" s="151">
        <v>0</v>
      </c>
      <c r="G400" s="152">
        <v>3</v>
      </c>
      <c r="H400" s="151">
        <v>0.23076923076923075</v>
      </c>
      <c r="I400" s="152">
        <v>3</v>
      </c>
      <c r="J400" s="151">
        <v>0.23076923076923075</v>
      </c>
      <c r="K400" s="152">
        <v>2</v>
      </c>
      <c r="L400" s="153">
        <v>0.15384615384615385</v>
      </c>
    </row>
    <row r="401" spans="2:12">
      <c r="B401" s="154" t="s">
        <v>8</v>
      </c>
      <c r="C401" s="155">
        <v>1</v>
      </c>
      <c r="D401" s="156">
        <v>0.33333333333333337</v>
      </c>
      <c r="E401" s="157">
        <v>0</v>
      </c>
      <c r="F401" s="156">
        <v>0</v>
      </c>
      <c r="G401" s="157">
        <v>1</v>
      </c>
      <c r="H401" s="156">
        <v>0.33333333333333337</v>
      </c>
      <c r="I401" s="157">
        <v>1</v>
      </c>
      <c r="J401" s="156">
        <v>0.33333333333333337</v>
      </c>
      <c r="K401" s="157">
        <v>0</v>
      </c>
      <c r="L401" s="158">
        <v>0</v>
      </c>
    </row>
    <row r="402" spans="2:12">
      <c r="B402" s="154" t="s">
        <v>9</v>
      </c>
      <c r="C402" s="155">
        <v>9</v>
      </c>
      <c r="D402" s="156">
        <v>0.21951219512195125</v>
      </c>
      <c r="E402" s="157">
        <v>2</v>
      </c>
      <c r="F402" s="156">
        <v>4.878048780487805E-2</v>
      </c>
      <c r="G402" s="157">
        <v>4</v>
      </c>
      <c r="H402" s="156">
        <v>9.7560975609756101E-2</v>
      </c>
      <c r="I402" s="157">
        <v>7</v>
      </c>
      <c r="J402" s="156">
        <v>0.17073170731707318</v>
      </c>
      <c r="K402" s="157">
        <v>19</v>
      </c>
      <c r="L402" s="158">
        <v>0.46341463414634149</v>
      </c>
    </row>
    <row r="403" spans="2:12" ht="15.75" thickBot="1">
      <c r="B403" s="159" t="s">
        <v>10</v>
      </c>
      <c r="C403" s="160">
        <v>15</v>
      </c>
      <c r="D403" s="161">
        <v>0.26315789473684209</v>
      </c>
      <c r="E403" s="162">
        <v>2</v>
      </c>
      <c r="F403" s="161">
        <v>3.5087719298245612E-2</v>
      </c>
      <c r="G403" s="162">
        <v>8</v>
      </c>
      <c r="H403" s="161">
        <v>0.14035087719298245</v>
      </c>
      <c r="I403" s="162">
        <v>11</v>
      </c>
      <c r="J403" s="161">
        <v>0.19298245614035089</v>
      </c>
      <c r="K403" s="162">
        <v>21</v>
      </c>
      <c r="L403" s="163">
        <v>0.36842105263157898</v>
      </c>
    </row>
    <row r="404" spans="2:12" ht="15.75" thickTop="1"/>
  </sheetData>
  <mergeCells count="339">
    <mergeCell ref="B318:Z318"/>
    <mergeCell ref="B319:B321"/>
    <mergeCell ref="C319:D319"/>
    <mergeCell ref="E319:F319"/>
    <mergeCell ref="G319:H319"/>
    <mergeCell ref="I319:J319"/>
    <mergeCell ref="K319:L319"/>
    <mergeCell ref="M319:N319"/>
    <mergeCell ref="O319:P319"/>
    <mergeCell ref="Q319:R319"/>
    <mergeCell ref="S319:T319"/>
    <mergeCell ref="U319:V319"/>
    <mergeCell ref="Y320:Z320"/>
    <mergeCell ref="B209:B210"/>
    <mergeCell ref="C209:E209"/>
    <mergeCell ref="F209:H209"/>
    <mergeCell ref="I209:K209"/>
    <mergeCell ref="B2:O2"/>
    <mergeCell ref="B296:J296"/>
    <mergeCell ref="B197:N197"/>
    <mergeCell ref="B198:B199"/>
    <mergeCell ref="C198:E198"/>
    <mergeCell ref="F198:H198"/>
    <mergeCell ref="I198:K198"/>
    <mergeCell ref="L198:N198"/>
    <mergeCell ref="B208:N208"/>
    <mergeCell ref="L209:N209"/>
    <mergeCell ref="B162:B164"/>
    <mergeCell ref="C162:N162"/>
    <mergeCell ref="C163:D163"/>
    <mergeCell ref="B185:BF185"/>
    <mergeCell ref="B186:B188"/>
    <mergeCell ref="C186:BF186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AG187:AH187"/>
    <mergeCell ref="BA187:BB187"/>
    <mergeCell ref="BC187:BD187"/>
    <mergeCell ref="BE187:BF187"/>
    <mergeCell ref="AI187:AJ187"/>
    <mergeCell ref="AK187:AL187"/>
    <mergeCell ref="AM187:AN187"/>
    <mergeCell ref="AO187:AP187"/>
    <mergeCell ref="AQ187:AR187"/>
    <mergeCell ref="AS187:AT187"/>
    <mergeCell ref="AU187:AV187"/>
    <mergeCell ref="AW187:AX187"/>
    <mergeCell ref="AY187:AZ187"/>
    <mergeCell ref="E163:F163"/>
    <mergeCell ref="G163:H163"/>
    <mergeCell ref="I163:J163"/>
    <mergeCell ref="K163:L163"/>
    <mergeCell ref="M163:N163"/>
    <mergeCell ref="B172:T172"/>
    <mergeCell ref="B173:B175"/>
    <mergeCell ref="B161:N161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C174:D174"/>
    <mergeCell ref="E174:F174"/>
    <mergeCell ref="G174:H174"/>
    <mergeCell ref="I174:J174"/>
    <mergeCell ref="K174:L174"/>
    <mergeCell ref="M174:N174"/>
    <mergeCell ref="B137:T137"/>
    <mergeCell ref="B138:B140"/>
    <mergeCell ref="C138:F138"/>
    <mergeCell ref="G138:T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G127:H127"/>
    <mergeCell ref="E105:F105"/>
    <mergeCell ref="B113:F113"/>
    <mergeCell ref="B92:B94"/>
    <mergeCell ref="C92:L92"/>
    <mergeCell ref="C93:D93"/>
    <mergeCell ref="E93:F93"/>
    <mergeCell ref="C114:F114"/>
    <mergeCell ref="C115:D115"/>
    <mergeCell ref="E115:F115"/>
    <mergeCell ref="B125:H125"/>
    <mergeCell ref="B103:F103"/>
    <mergeCell ref="B104:B106"/>
    <mergeCell ref="C104:F104"/>
    <mergeCell ref="C105:D105"/>
    <mergeCell ref="G93:H93"/>
    <mergeCell ref="I93:J93"/>
    <mergeCell ref="K93:L93"/>
    <mergeCell ref="U58:V58"/>
    <mergeCell ref="W58:X58"/>
    <mergeCell ref="B68:L68"/>
    <mergeCell ref="B69:B71"/>
    <mergeCell ref="C70:D70"/>
    <mergeCell ref="E70:F70"/>
    <mergeCell ref="G70:H70"/>
    <mergeCell ref="I70:J70"/>
    <mergeCell ref="K70:L70"/>
    <mergeCell ref="C69:L69"/>
    <mergeCell ref="B31:L31"/>
    <mergeCell ref="B32:B34"/>
    <mergeCell ref="C32:L32"/>
    <mergeCell ref="C33:D33"/>
    <mergeCell ref="E33:F33"/>
    <mergeCell ref="G33:H33"/>
    <mergeCell ref="I33:J33"/>
    <mergeCell ref="K33:L33"/>
    <mergeCell ref="B44:R44"/>
    <mergeCell ref="B7:F7"/>
    <mergeCell ref="B8:B10"/>
    <mergeCell ref="C8:F8"/>
    <mergeCell ref="C9:D9"/>
    <mergeCell ref="E9:F9"/>
    <mergeCell ref="B19:H19"/>
    <mergeCell ref="B20:B22"/>
    <mergeCell ref="C20:H20"/>
    <mergeCell ref="C21:D21"/>
    <mergeCell ref="E21:F21"/>
    <mergeCell ref="G21:H21"/>
    <mergeCell ref="G8:H9"/>
    <mergeCell ref="Y58:Z58"/>
    <mergeCell ref="B45:B47"/>
    <mergeCell ref="C45:F45"/>
    <mergeCell ref="G45:R45"/>
    <mergeCell ref="C46:D46"/>
    <mergeCell ref="E46:F46"/>
    <mergeCell ref="G46:H46"/>
    <mergeCell ref="I46:J46"/>
    <mergeCell ref="K46:L46"/>
    <mergeCell ref="M46:N46"/>
    <mergeCell ref="O46:P46"/>
    <mergeCell ref="Q46:R46"/>
    <mergeCell ref="B56:Z56"/>
    <mergeCell ref="B57:B59"/>
    <mergeCell ref="C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B149:R149"/>
    <mergeCell ref="B150:B152"/>
    <mergeCell ref="C150:R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O174:P174"/>
    <mergeCell ref="Q174:R174"/>
    <mergeCell ref="S174:T174"/>
    <mergeCell ref="B114:B116"/>
    <mergeCell ref="B126:B128"/>
    <mergeCell ref="C126:H126"/>
    <mergeCell ref="C127:D127"/>
    <mergeCell ref="E127:F127"/>
    <mergeCell ref="B308:B310"/>
    <mergeCell ref="C308:J308"/>
    <mergeCell ref="C309:D309"/>
    <mergeCell ref="E309:F309"/>
    <mergeCell ref="G309:H309"/>
    <mergeCell ref="I309:J309"/>
    <mergeCell ref="B241:T241"/>
    <mergeCell ref="B242:B243"/>
    <mergeCell ref="C242:E242"/>
    <mergeCell ref="F242:H242"/>
    <mergeCell ref="I242:K242"/>
    <mergeCell ref="L242:N242"/>
    <mergeCell ref="O242:Q242"/>
    <mergeCell ref="B230:N230"/>
    <mergeCell ref="B231:B232"/>
    <mergeCell ref="C231:E231"/>
    <mergeCell ref="U187:V187"/>
    <mergeCell ref="W187:X187"/>
    <mergeCell ref="Y187:Z187"/>
    <mergeCell ref="AA187:AB187"/>
    <mergeCell ref="AC187:AD187"/>
    <mergeCell ref="AE187:AF187"/>
    <mergeCell ref="B339:H339"/>
    <mergeCell ref="B340:B342"/>
    <mergeCell ref="C340:H340"/>
    <mergeCell ref="C341:D341"/>
    <mergeCell ref="E341:F341"/>
    <mergeCell ref="G341:H341"/>
    <mergeCell ref="W319:X319"/>
    <mergeCell ref="Y319:Z319"/>
    <mergeCell ref="E320:F320"/>
    <mergeCell ref="G320:H320"/>
    <mergeCell ref="I320:J320"/>
    <mergeCell ref="K320:L320"/>
    <mergeCell ref="M320:N320"/>
    <mergeCell ref="O320:P320"/>
    <mergeCell ref="Q320:R320"/>
    <mergeCell ref="S320:T320"/>
    <mergeCell ref="U320:V320"/>
    <mergeCell ref="W320:X320"/>
    <mergeCell ref="B350:J350"/>
    <mergeCell ref="B351:B353"/>
    <mergeCell ref="C351:F351"/>
    <mergeCell ref="G351:J351"/>
    <mergeCell ref="C352:D352"/>
    <mergeCell ref="E352:F352"/>
    <mergeCell ref="G352:H352"/>
    <mergeCell ref="I352:J352"/>
    <mergeCell ref="B362:R362"/>
    <mergeCell ref="C363:N363"/>
    <mergeCell ref="O363:R363"/>
    <mergeCell ref="C364:D364"/>
    <mergeCell ref="E364:F364"/>
    <mergeCell ref="G364:H364"/>
    <mergeCell ref="I364:J364"/>
    <mergeCell ref="K364:L364"/>
    <mergeCell ref="M364:N364"/>
    <mergeCell ref="O364:P364"/>
    <mergeCell ref="Q364:R364"/>
    <mergeCell ref="K398:L398"/>
    <mergeCell ref="C320:D320"/>
    <mergeCell ref="B374:J374"/>
    <mergeCell ref="B375:B377"/>
    <mergeCell ref="C375:J375"/>
    <mergeCell ref="C376:D376"/>
    <mergeCell ref="E376:F376"/>
    <mergeCell ref="G376:H376"/>
    <mergeCell ref="I376:J376"/>
    <mergeCell ref="B386:J386"/>
    <mergeCell ref="B387:B389"/>
    <mergeCell ref="C387:J387"/>
    <mergeCell ref="C388:D388"/>
    <mergeCell ref="E388:F388"/>
    <mergeCell ref="G388:H388"/>
    <mergeCell ref="I388:J388"/>
    <mergeCell ref="B396:L396"/>
    <mergeCell ref="B397:B399"/>
    <mergeCell ref="C397:L397"/>
    <mergeCell ref="C398:D398"/>
    <mergeCell ref="E398:F398"/>
    <mergeCell ref="G398:H398"/>
    <mergeCell ref="I398:J398"/>
    <mergeCell ref="B363:B365"/>
    <mergeCell ref="B91:L91"/>
    <mergeCell ref="B78:N78"/>
    <mergeCell ref="B79:B83"/>
    <mergeCell ref="C79:N79"/>
    <mergeCell ref="C80:F80"/>
    <mergeCell ref="G80:J80"/>
    <mergeCell ref="K80:N80"/>
    <mergeCell ref="C81:F81"/>
    <mergeCell ref="G81:J81"/>
    <mergeCell ref="K81:N81"/>
    <mergeCell ref="C82:D82"/>
    <mergeCell ref="E82:F82"/>
    <mergeCell ref="G82:H82"/>
    <mergeCell ref="I82:J82"/>
    <mergeCell ref="K82:L82"/>
    <mergeCell ref="M82:N82"/>
    <mergeCell ref="R242:T242"/>
    <mergeCell ref="B252:T252"/>
    <mergeCell ref="B253:B254"/>
    <mergeCell ref="C253:E253"/>
    <mergeCell ref="F253:H253"/>
    <mergeCell ref="I253:K253"/>
    <mergeCell ref="L253:N253"/>
    <mergeCell ref="O253:Q253"/>
    <mergeCell ref="R253:T253"/>
    <mergeCell ref="R275:T275"/>
    <mergeCell ref="B263:T263"/>
    <mergeCell ref="B264:B265"/>
    <mergeCell ref="C264:E264"/>
    <mergeCell ref="F264:H264"/>
    <mergeCell ref="I264:K264"/>
    <mergeCell ref="L264:N264"/>
    <mergeCell ref="O264:Q264"/>
    <mergeCell ref="R264:T264"/>
    <mergeCell ref="B274:T274"/>
    <mergeCell ref="C297:J297"/>
    <mergeCell ref="C298:D298"/>
    <mergeCell ref="E298:F298"/>
    <mergeCell ref="G298:H298"/>
    <mergeCell ref="I298:J298"/>
    <mergeCell ref="B307:J307"/>
    <mergeCell ref="B275:B276"/>
    <mergeCell ref="C275:E275"/>
    <mergeCell ref="F275:H275"/>
    <mergeCell ref="I275:K275"/>
    <mergeCell ref="B297:B299"/>
    <mergeCell ref="B329:AC329"/>
    <mergeCell ref="B330:B331"/>
    <mergeCell ref="C330:E330"/>
    <mergeCell ref="F330:H330"/>
    <mergeCell ref="I330:K330"/>
    <mergeCell ref="L330:N330"/>
    <mergeCell ref="O330:Q330"/>
    <mergeCell ref="R330:T330"/>
    <mergeCell ref="U330:W330"/>
    <mergeCell ref="X330:Z330"/>
    <mergeCell ref="AA330:AC330"/>
    <mergeCell ref="B219:Q219"/>
    <mergeCell ref="B220:B221"/>
    <mergeCell ref="C220:E220"/>
    <mergeCell ref="F220:H220"/>
    <mergeCell ref="I220:K220"/>
    <mergeCell ref="L220:N220"/>
    <mergeCell ref="O220:Q220"/>
    <mergeCell ref="B285:F285"/>
    <mergeCell ref="B286:B287"/>
    <mergeCell ref="C286:D286"/>
    <mergeCell ref="E286:F286"/>
    <mergeCell ref="L275:N275"/>
    <mergeCell ref="O275:Q275"/>
    <mergeCell ref="F231:H231"/>
    <mergeCell ref="I231:K231"/>
    <mergeCell ref="L231:N2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796"/>
  <sheetViews>
    <sheetView showGridLines="0" topLeftCell="A412" zoomScaleNormal="100" workbookViewId="0"/>
  </sheetViews>
  <sheetFormatPr defaultRowHeight="15"/>
  <cols>
    <col min="14" max="14" width="10.140625" bestFit="1" customWidth="1"/>
    <col min="15" max="15" width="9.140625" customWidth="1"/>
  </cols>
  <sheetData>
    <row r="2" spans="1:81" ht="28.5">
      <c r="A2" s="488" t="s">
        <v>257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4" spans="1:81" ht="29.25" thickBot="1">
      <c r="A4" s="13" t="s">
        <v>258</v>
      </c>
      <c r="B4" s="13"/>
      <c r="C4" s="14"/>
      <c r="D4" s="14"/>
      <c r="E4" s="15"/>
      <c r="F4" s="5"/>
      <c r="G4" s="5"/>
      <c r="H4" s="5"/>
    </row>
    <row r="5" spans="1:81">
      <c r="A5" s="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</row>
    <row r="6" spans="1:81" ht="33" customHeight="1" thickBot="1">
      <c r="A6" s="174" t="s">
        <v>259</v>
      </c>
      <c r="B6" s="175"/>
      <c r="C6" s="176"/>
      <c r="D6" s="176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251"/>
      <c r="Q6" s="251"/>
      <c r="R6" s="251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18" customHeight="1">
      <c r="A7" s="247"/>
      <c r="B7" s="248"/>
      <c r="C7" s="249"/>
      <c r="D7" s="249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250"/>
      <c r="Q7" s="250"/>
      <c r="R7" s="25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17.100000000000001" customHeight="1">
      <c r="A8" s="16" t="s">
        <v>280</v>
      </c>
      <c r="L8" s="7"/>
      <c r="M8" s="12"/>
      <c r="N8" s="595" t="s">
        <v>0</v>
      </c>
      <c r="O8" s="595"/>
      <c r="P8" s="595"/>
      <c r="Q8" s="595"/>
      <c r="R8" s="595"/>
      <c r="S8" s="595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1" ht="17.100000000000001" customHeight="1">
      <c r="L9" s="7"/>
      <c r="M9" s="12"/>
      <c r="N9" s="12"/>
      <c r="O9" s="12"/>
      <c r="P9" s="12" t="s">
        <v>1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1" ht="17.100000000000001" customHeight="1">
      <c r="L10" s="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 ht="17.100000000000001" customHeight="1">
      <c r="L11" s="7"/>
      <c r="M11" s="12"/>
      <c r="N11" s="12"/>
      <c r="O11" s="12"/>
      <c r="P11" s="12" t="s">
        <v>2</v>
      </c>
      <c r="Q11" s="12" t="s">
        <v>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1:81" ht="17.100000000000001" customHeight="1">
      <c r="L12" s="7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</row>
    <row r="13" spans="1:81" ht="17.100000000000001" customHeight="1">
      <c r="L13" s="7"/>
      <c r="M13" s="12"/>
      <c r="N13" s="582" t="s">
        <v>6</v>
      </c>
      <c r="O13" s="23" t="s">
        <v>7</v>
      </c>
      <c r="P13" s="19">
        <v>0.69230769230769229</v>
      </c>
      <c r="Q13" s="24">
        <v>0.30769230769230771</v>
      </c>
      <c r="R13" s="2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</row>
    <row r="14" spans="1:81" ht="17.100000000000001" customHeight="1">
      <c r="L14" s="7"/>
      <c r="M14" s="12"/>
      <c r="N14" s="582"/>
      <c r="O14" s="25" t="s">
        <v>8</v>
      </c>
      <c r="P14" s="21">
        <v>0.66666666666666674</v>
      </c>
      <c r="Q14" s="26">
        <v>0.33333333333333337</v>
      </c>
      <c r="R14" s="20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</row>
    <row r="15" spans="1:81" ht="17.100000000000001" customHeight="1">
      <c r="L15" s="7"/>
      <c r="M15" s="12"/>
      <c r="N15" s="583"/>
      <c r="O15" s="25" t="s">
        <v>9</v>
      </c>
      <c r="P15" s="21">
        <v>0.29268292682926833</v>
      </c>
      <c r="Q15" s="26">
        <v>0.70731707317073178</v>
      </c>
      <c r="R15" s="2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1:81" ht="17.100000000000001" customHeight="1">
      <c r="L16" s="7"/>
      <c r="M16" s="12"/>
      <c r="N16" s="583"/>
      <c r="O16" s="27"/>
      <c r="P16" s="28"/>
      <c r="Q16" s="29"/>
      <c r="R16" s="2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</row>
    <row r="17" spans="1:81" ht="17.100000000000001" customHeight="1">
      <c r="L17" s="7"/>
      <c r="M17" s="12"/>
      <c r="N17" s="584"/>
      <c r="O17" s="27"/>
      <c r="P17" s="28"/>
      <c r="Q17" s="29"/>
      <c r="R17" s="30"/>
      <c r="S17" s="3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</row>
    <row r="18" spans="1:81" ht="17.100000000000001" customHeight="1">
      <c r="L18" s="7"/>
      <c r="M18" s="12"/>
      <c r="N18" s="127"/>
      <c r="O18" s="27"/>
      <c r="P18" s="28"/>
      <c r="Q18" s="29"/>
      <c r="R18" s="30"/>
      <c r="S18" s="3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</row>
    <row r="19" spans="1:81" ht="17.100000000000001" customHeight="1">
      <c r="L19" s="7"/>
      <c r="M19" s="12"/>
      <c r="N19" s="127"/>
      <c r="O19" s="27"/>
      <c r="P19" s="28"/>
      <c r="Q19" s="29"/>
      <c r="R19" s="30"/>
      <c r="S19" s="3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1:81" ht="17.100000000000001" customHeight="1">
      <c r="L20" s="7"/>
      <c r="M20" s="12"/>
      <c r="N20" s="127"/>
      <c r="O20" s="27"/>
      <c r="P20" s="28"/>
      <c r="Q20" s="29"/>
      <c r="R20" s="30"/>
      <c r="S20" s="3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1:81" ht="17.100000000000001" customHeight="1">
      <c r="L21" s="7"/>
      <c r="M21" s="12"/>
      <c r="N21" s="127"/>
      <c r="O21" s="27"/>
      <c r="P21" s="28"/>
      <c r="Q21" s="29"/>
      <c r="R21" s="30"/>
      <c r="S21" s="3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1:81" ht="17.100000000000001" customHeight="1">
      <c r="L22" s="7"/>
      <c r="M22" s="12"/>
      <c r="N22" s="127"/>
      <c r="O22" s="27"/>
      <c r="P22" s="28"/>
      <c r="Q22" s="29"/>
      <c r="R22" s="30"/>
      <c r="S22" s="3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</row>
    <row r="23" spans="1:81" ht="17.100000000000001" customHeight="1">
      <c r="L23" s="7"/>
      <c r="M23" s="12"/>
      <c r="N23" s="127"/>
      <c r="O23" s="12"/>
      <c r="P23" s="12"/>
      <c r="Q23" s="12"/>
      <c r="R23" s="30"/>
      <c r="S23" s="3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ht="17.100000000000001" customHeight="1">
      <c r="L24" s="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</row>
    <row r="25" spans="1:81" ht="17.100000000000001" customHeight="1">
      <c r="L25" s="7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1:81" ht="17.100000000000001" customHeight="1">
      <c r="L26" s="7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1:81" ht="17.100000000000001" customHeight="1">
      <c r="L27" s="7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1:81" ht="17.100000000000001" customHeight="1">
      <c r="A28" s="16" t="s">
        <v>270</v>
      </c>
      <c r="L28" s="7"/>
      <c r="M28" s="12"/>
      <c r="N28" s="3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1:81" ht="17.100000000000001" customHeight="1">
      <c r="L29" s="7"/>
      <c r="M29" s="12"/>
      <c r="N29" s="12"/>
      <c r="O29" s="211"/>
      <c r="P29" s="211"/>
      <c r="Q29" s="2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</row>
    <row r="30" spans="1:81" ht="17.100000000000001" customHeight="1">
      <c r="L30" s="7"/>
      <c r="M30" s="12"/>
      <c r="N30" s="211" t="s">
        <v>11</v>
      </c>
      <c r="O30" s="213"/>
      <c r="P30" s="218" t="s">
        <v>12</v>
      </c>
      <c r="Q30" s="219"/>
      <c r="R30" s="211"/>
      <c r="S30" s="211"/>
      <c r="T30" s="211"/>
      <c r="U30" s="211"/>
      <c r="V30" s="211"/>
      <c r="W30" s="2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1:81" ht="17.100000000000001" customHeight="1">
      <c r="L31" s="7"/>
      <c r="M31" s="12"/>
      <c r="N31" s="212"/>
      <c r="O31" s="215"/>
      <c r="P31" s="591" t="s">
        <v>13</v>
      </c>
      <c r="Q31" s="592"/>
      <c r="R31" s="219"/>
      <c r="S31" s="219"/>
      <c r="T31" s="219"/>
      <c r="U31" s="219"/>
      <c r="V31" s="219"/>
      <c r="W31" s="220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</row>
    <row r="32" spans="1:81" ht="17.100000000000001" customHeight="1">
      <c r="L32" s="7"/>
      <c r="M32" s="12"/>
      <c r="N32" s="214"/>
      <c r="O32" s="217"/>
      <c r="P32" s="34" t="s">
        <v>4</v>
      </c>
      <c r="Q32" s="35" t="s">
        <v>5</v>
      </c>
      <c r="R32" s="592" t="s">
        <v>14</v>
      </c>
      <c r="S32" s="592"/>
      <c r="T32" s="592" t="s">
        <v>15</v>
      </c>
      <c r="U32" s="592"/>
      <c r="V32" s="592" t="s">
        <v>10</v>
      </c>
      <c r="W32" s="594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</row>
    <row r="33" spans="1:81" ht="17.100000000000001" customHeight="1">
      <c r="L33" s="7"/>
      <c r="M33" s="12"/>
      <c r="N33" s="216"/>
      <c r="O33" s="23" t="s">
        <v>7</v>
      </c>
      <c r="P33" s="37">
        <v>12</v>
      </c>
      <c r="Q33" s="19">
        <v>0.92307692307692302</v>
      </c>
      <c r="R33" s="35" t="s">
        <v>4</v>
      </c>
      <c r="S33" s="35" t="s">
        <v>5</v>
      </c>
      <c r="T33" s="35" t="s">
        <v>4</v>
      </c>
      <c r="U33" s="35" t="s">
        <v>5</v>
      </c>
      <c r="V33" s="35" t="s">
        <v>4</v>
      </c>
      <c r="W33" s="36" t="s">
        <v>5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1:81" ht="17.100000000000001" customHeight="1">
      <c r="L34" s="7"/>
      <c r="M34" s="12"/>
      <c r="N34" s="582" t="s">
        <v>6</v>
      </c>
      <c r="O34" s="25" t="s">
        <v>8</v>
      </c>
      <c r="P34" s="38">
        <v>2</v>
      </c>
      <c r="Q34" s="21">
        <v>0.66666666666666674</v>
      </c>
      <c r="R34" s="20">
        <v>1</v>
      </c>
      <c r="S34" s="19">
        <v>7.6923076923076927E-2</v>
      </c>
      <c r="T34" s="20">
        <v>0</v>
      </c>
      <c r="U34" s="19">
        <v>0</v>
      </c>
      <c r="V34" s="20">
        <v>13</v>
      </c>
      <c r="W34" s="24">
        <v>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</row>
    <row r="35" spans="1:81" ht="17.100000000000001" customHeight="1">
      <c r="L35" s="7"/>
      <c r="M35" s="12"/>
      <c r="N35" s="583"/>
      <c r="O35" s="25" t="s">
        <v>9</v>
      </c>
      <c r="P35" s="38">
        <v>38</v>
      </c>
      <c r="Q35" s="21">
        <v>0.92682926829268297</v>
      </c>
      <c r="R35" s="22">
        <v>1</v>
      </c>
      <c r="S35" s="21">
        <v>0.33333333333333337</v>
      </c>
      <c r="T35" s="22">
        <v>0</v>
      </c>
      <c r="U35" s="21">
        <v>0</v>
      </c>
      <c r="V35" s="22">
        <v>3</v>
      </c>
      <c r="W35" s="26">
        <v>1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</row>
    <row r="36" spans="1:81" ht="17.100000000000001" customHeight="1">
      <c r="L36" s="7"/>
      <c r="M36" s="12"/>
      <c r="N36" s="583"/>
      <c r="O36" s="27" t="s">
        <v>10</v>
      </c>
      <c r="P36" s="28">
        <v>52</v>
      </c>
      <c r="Q36" s="29">
        <v>0.91228070175438603</v>
      </c>
      <c r="R36" s="22">
        <v>2</v>
      </c>
      <c r="S36" s="21">
        <v>4.878048780487805E-2</v>
      </c>
      <c r="T36" s="22">
        <v>1</v>
      </c>
      <c r="U36" s="21">
        <v>2.4390243902439025E-2</v>
      </c>
      <c r="V36" s="22">
        <v>41</v>
      </c>
      <c r="W36" s="26">
        <v>1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1:81" ht="17.100000000000001" customHeight="1">
      <c r="L37" s="7"/>
      <c r="M37" s="12"/>
      <c r="N37" s="584"/>
      <c r="O37" s="12"/>
      <c r="P37" s="12"/>
      <c r="Q37" s="12"/>
      <c r="R37" s="30">
        <v>4</v>
      </c>
      <c r="S37" s="29">
        <v>7.0175438596491224E-2</v>
      </c>
      <c r="T37" s="30">
        <v>1</v>
      </c>
      <c r="U37" s="29">
        <v>1.7543859649122806E-2</v>
      </c>
      <c r="V37" s="30">
        <v>57</v>
      </c>
      <c r="W37" s="31">
        <v>1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</row>
    <row r="38" spans="1:81" ht="17.100000000000001" customHeight="1">
      <c r="L38" s="7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1:81" ht="17.100000000000001" customHeight="1">
      <c r="L39" s="7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</row>
    <row r="40" spans="1:81" ht="17.100000000000001" customHeight="1">
      <c r="L40" s="7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</row>
    <row r="41" spans="1:81" ht="17.100000000000001" customHeight="1">
      <c r="L41" s="7"/>
      <c r="M41" s="12"/>
      <c r="N41" s="12"/>
      <c r="O41" s="211"/>
      <c r="P41" s="211"/>
      <c r="Q41" s="2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</row>
    <row r="42" spans="1:81" ht="17.100000000000001" customHeight="1">
      <c r="L42" s="7"/>
      <c r="M42" s="12"/>
      <c r="N42" s="211" t="s">
        <v>16</v>
      </c>
      <c r="O42" s="213"/>
      <c r="P42" s="218" t="s">
        <v>17</v>
      </c>
      <c r="Q42" s="219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</row>
    <row r="43" spans="1:81" ht="17.100000000000001" customHeight="1">
      <c r="L43" s="7"/>
      <c r="M43" s="12"/>
      <c r="N43" s="212"/>
      <c r="O43" s="215"/>
      <c r="P43" s="591" t="s">
        <v>18</v>
      </c>
      <c r="Q43" s="592"/>
      <c r="R43" s="219"/>
      <c r="S43" s="219"/>
      <c r="T43" s="219"/>
      <c r="U43" s="219"/>
      <c r="V43" s="219"/>
      <c r="W43" s="219"/>
      <c r="X43" s="219"/>
      <c r="Y43" s="219"/>
      <c r="Z43" s="219"/>
      <c r="AA43" s="220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</row>
    <row r="44" spans="1:81" ht="17.100000000000001" customHeight="1">
      <c r="L44" s="7"/>
      <c r="M44" s="12"/>
      <c r="N44" s="214"/>
      <c r="O44" s="217"/>
      <c r="P44" s="34" t="s">
        <v>4</v>
      </c>
      <c r="Q44" s="35" t="s">
        <v>5</v>
      </c>
      <c r="R44" s="592" t="s">
        <v>19</v>
      </c>
      <c r="S44" s="592"/>
      <c r="T44" s="592" t="s">
        <v>20</v>
      </c>
      <c r="U44" s="592"/>
      <c r="V44" s="592" t="s">
        <v>21</v>
      </c>
      <c r="W44" s="592"/>
      <c r="X44" s="592" t="s">
        <v>22</v>
      </c>
      <c r="Y44" s="592"/>
      <c r="Z44" s="592" t="s">
        <v>10</v>
      </c>
      <c r="AA44" s="594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</row>
    <row r="45" spans="1:81" ht="17.100000000000001" customHeight="1">
      <c r="L45" s="7"/>
      <c r="M45" s="12"/>
      <c r="N45" s="216"/>
      <c r="O45" s="23" t="s">
        <v>7</v>
      </c>
      <c r="P45" s="37">
        <v>5</v>
      </c>
      <c r="Q45" s="19">
        <v>0.38461538461538458</v>
      </c>
      <c r="R45" s="35" t="s">
        <v>4</v>
      </c>
      <c r="S45" s="35" t="s">
        <v>5</v>
      </c>
      <c r="T45" s="35" t="s">
        <v>4</v>
      </c>
      <c r="U45" s="35" t="s">
        <v>5</v>
      </c>
      <c r="V45" s="35" t="s">
        <v>4</v>
      </c>
      <c r="W45" s="35" t="s">
        <v>5</v>
      </c>
      <c r="X45" s="35" t="s">
        <v>4</v>
      </c>
      <c r="Y45" s="35" t="s">
        <v>5</v>
      </c>
      <c r="Z45" s="35" t="s">
        <v>4</v>
      </c>
      <c r="AA45" s="36" t="s">
        <v>5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</row>
    <row r="46" spans="1:81" ht="17.100000000000001" customHeight="1">
      <c r="L46" s="7"/>
      <c r="M46" s="12"/>
      <c r="N46" s="582" t="s">
        <v>6</v>
      </c>
      <c r="O46" s="25" t="s">
        <v>8</v>
      </c>
      <c r="P46" s="38">
        <v>1</v>
      </c>
      <c r="Q46" s="21">
        <v>0.33333333333333337</v>
      </c>
      <c r="R46" s="20">
        <v>3</v>
      </c>
      <c r="S46" s="19">
        <v>0.23076923076923075</v>
      </c>
      <c r="T46" s="20">
        <v>1</v>
      </c>
      <c r="U46" s="19">
        <v>7.6923076923076927E-2</v>
      </c>
      <c r="V46" s="20">
        <v>4</v>
      </c>
      <c r="W46" s="19">
        <v>0.30769230769230771</v>
      </c>
      <c r="X46" s="20">
        <v>0</v>
      </c>
      <c r="Y46" s="19">
        <v>0</v>
      </c>
      <c r="Z46" s="20">
        <v>13</v>
      </c>
      <c r="AA46" s="24">
        <v>1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</row>
    <row r="47" spans="1:81" ht="16.5" customHeight="1">
      <c r="A47" s="16" t="s">
        <v>11</v>
      </c>
      <c r="L47" s="7"/>
      <c r="M47" s="12"/>
      <c r="N47" s="583"/>
      <c r="O47" s="25" t="s">
        <v>9</v>
      </c>
      <c r="P47" s="38">
        <v>28</v>
      </c>
      <c r="Q47" s="21">
        <v>0.71794871794871795</v>
      </c>
      <c r="R47" s="22">
        <v>1</v>
      </c>
      <c r="S47" s="21">
        <v>0.33333333333333337</v>
      </c>
      <c r="T47" s="22">
        <v>0</v>
      </c>
      <c r="U47" s="21">
        <v>0</v>
      </c>
      <c r="V47" s="22">
        <v>1</v>
      </c>
      <c r="W47" s="21">
        <v>0.33333333333333337</v>
      </c>
      <c r="X47" s="22">
        <v>0</v>
      </c>
      <c r="Y47" s="21">
        <v>0</v>
      </c>
      <c r="Z47" s="22">
        <v>3</v>
      </c>
      <c r="AA47" s="26">
        <v>1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</row>
    <row r="48" spans="1:81" ht="17.100000000000001" customHeight="1">
      <c r="L48" s="7"/>
      <c r="M48" s="12"/>
      <c r="N48" s="583"/>
      <c r="O48" s="27" t="s">
        <v>10</v>
      </c>
      <c r="P48" s="28">
        <v>34</v>
      </c>
      <c r="Q48" s="29">
        <v>0.61818181818181817</v>
      </c>
      <c r="R48" s="22">
        <v>8</v>
      </c>
      <c r="S48" s="21">
        <v>0.20512820512820515</v>
      </c>
      <c r="T48" s="22">
        <v>0</v>
      </c>
      <c r="U48" s="21">
        <v>0</v>
      </c>
      <c r="V48" s="22">
        <v>0</v>
      </c>
      <c r="W48" s="21">
        <v>0</v>
      </c>
      <c r="X48" s="22">
        <v>3</v>
      </c>
      <c r="Y48" s="21">
        <v>7.6923076923076927E-2</v>
      </c>
      <c r="Z48" s="22">
        <v>39</v>
      </c>
      <c r="AA48" s="26">
        <v>1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</row>
    <row r="49" spans="12:81" ht="17.100000000000001" customHeight="1">
      <c r="L49" s="7"/>
      <c r="M49" s="12"/>
      <c r="N49" s="584"/>
      <c r="O49" s="12"/>
      <c r="P49" s="12"/>
      <c r="Q49" s="12"/>
      <c r="R49" s="30">
        <v>12</v>
      </c>
      <c r="S49" s="29">
        <v>0.21818181818181817</v>
      </c>
      <c r="T49" s="30">
        <v>1</v>
      </c>
      <c r="U49" s="29">
        <v>1.8181818181818181E-2</v>
      </c>
      <c r="V49" s="30">
        <v>5</v>
      </c>
      <c r="W49" s="29">
        <v>9.0909090909090912E-2</v>
      </c>
      <c r="X49" s="30">
        <v>3</v>
      </c>
      <c r="Y49" s="29">
        <v>5.4545454545454543E-2</v>
      </c>
      <c r="Z49" s="30">
        <v>55</v>
      </c>
      <c r="AA49" s="31">
        <v>1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</row>
    <row r="50" spans="12:81" ht="17.100000000000001" customHeight="1">
      <c r="L50" s="7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</row>
    <row r="51" spans="12:81" ht="17.100000000000001" customHeight="1">
      <c r="L51" s="7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</row>
    <row r="52" spans="12:81" ht="17.100000000000001" customHeight="1">
      <c r="L52" s="7"/>
      <c r="M52" s="12"/>
      <c r="N52" s="17" t="s">
        <v>260</v>
      </c>
      <c r="O52" s="39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12:81" ht="17.100000000000001" customHeight="1">
      <c r="L53" s="7"/>
      <c r="M53" s="12"/>
      <c r="N53" s="18" t="s">
        <v>261</v>
      </c>
      <c r="O53" s="211"/>
      <c r="P53" s="211"/>
      <c r="Q53" s="2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</row>
    <row r="54" spans="12:81" ht="17.100000000000001" customHeight="1">
      <c r="L54" s="7"/>
      <c r="M54" s="12"/>
      <c r="N54" s="211" t="s">
        <v>23</v>
      </c>
      <c r="O54" s="12"/>
      <c r="P54" s="12" t="s">
        <v>24</v>
      </c>
      <c r="Q54" s="12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</row>
    <row r="55" spans="12:81" ht="17.100000000000001" customHeight="1">
      <c r="L55" s="7"/>
      <c r="M55" s="12"/>
      <c r="N55" s="12"/>
      <c r="O55" s="12"/>
      <c r="P55" s="12"/>
      <c r="Q55" s="12"/>
      <c r="R55" s="12"/>
      <c r="S55" s="12"/>
      <c r="T55" s="12" t="s">
        <v>25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12:81" ht="17.100000000000001" customHeight="1">
      <c r="L56" s="7"/>
      <c r="M56" s="12"/>
      <c r="N56" s="12"/>
      <c r="O56" s="12"/>
      <c r="P56" s="12" t="s">
        <v>26</v>
      </c>
      <c r="Q56" s="12" t="s">
        <v>27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2:81" ht="17.100000000000001" customHeight="1">
      <c r="L57" s="7"/>
      <c r="M57" s="12"/>
      <c r="N57" s="12"/>
      <c r="O57" s="23" t="s">
        <v>7</v>
      </c>
      <c r="P57" s="19">
        <v>0.61538461538461542</v>
      </c>
      <c r="Q57" s="19">
        <v>0.38461538461538458</v>
      </c>
      <c r="R57" s="12"/>
      <c r="S57" s="12"/>
      <c r="T57" s="12" t="s">
        <v>28</v>
      </c>
      <c r="U57" s="12" t="s">
        <v>29</v>
      </c>
      <c r="V57" s="12" t="s">
        <v>30</v>
      </c>
      <c r="W57" s="12" t="s">
        <v>31</v>
      </c>
      <c r="X57" s="12" t="s">
        <v>32</v>
      </c>
      <c r="Y57" s="12" t="s">
        <v>33</v>
      </c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</row>
    <row r="58" spans="12:81" ht="17.100000000000001" customHeight="1">
      <c r="L58" s="7"/>
      <c r="M58" s="12"/>
      <c r="N58" s="582" t="s">
        <v>6</v>
      </c>
      <c r="O58" s="25" t="s">
        <v>8</v>
      </c>
      <c r="P58" s="21">
        <v>1</v>
      </c>
      <c r="Q58" s="21">
        <v>0</v>
      </c>
      <c r="R58" s="20"/>
      <c r="S58" s="23" t="s">
        <v>7</v>
      </c>
      <c r="T58" s="19">
        <v>0.69230769230769229</v>
      </c>
      <c r="U58" s="19">
        <v>7.6923076923076927E-2</v>
      </c>
      <c r="V58" s="19">
        <v>0.15384615384615385</v>
      </c>
      <c r="W58" s="19">
        <v>7.6923076923076927E-2</v>
      </c>
      <c r="X58" s="19">
        <v>0</v>
      </c>
      <c r="Y58" s="24">
        <v>0</v>
      </c>
      <c r="Z58" s="20"/>
      <c r="AA58" s="12"/>
      <c r="AB58" s="20"/>
      <c r="AC58" s="12"/>
      <c r="AD58" s="20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12:81" ht="17.100000000000001" customHeight="1">
      <c r="L59" s="7"/>
      <c r="M59" s="12"/>
      <c r="N59" s="583"/>
      <c r="O59" s="25" t="s">
        <v>9</v>
      </c>
      <c r="P59" s="21">
        <v>0.375</v>
      </c>
      <c r="Q59" s="21">
        <v>0.625</v>
      </c>
      <c r="R59" s="22"/>
      <c r="S59" s="25" t="s">
        <v>8</v>
      </c>
      <c r="T59" s="21">
        <v>0.66666666666666674</v>
      </c>
      <c r="U59" s="21">
        <v>0</v>
      </c>
      <c r="V59" s="21">
        <v>0.33333333333333337</v>
      </c>
      <c r="W59" s="21">
        <v>0</v>
      </c>
      <c r="X59" s="21">
        <v>0</v>
      </c>
      <c r="Y59" s="26">
        <v>0</v>
      </c>
      <c r="Z59" s="22"/>
      <c r="AA59" s="12"/>
      <c r="AB59" s="22"/>
      <c r="AC59" s="12"/>
      <c r="AD59" s="2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</row>
    <row r="60" spans="12:81" ht="17.100000000000001" customHeight="1">
      <c r="L60" s="7"/>
      <c r="M60" s="12"/>
      <c r="N60" s="583"/>
      <c r="O60" s="27"/>
      <c r="P60" s="29"/>
      <c r="Q60" s="29"/>
      <c r="R60" s="22"/>
      <c r="S60" s="25" t="s">
        <v>9</v>
      </c>
      <c r="T60" s="21">
        <v>0.22500000000000001</v>
      </c>
      <c r="U60" s="21">
        <v>0.17499999999999999</v>
      </c>
      <c r="V60" s="21">
        <v>0.125</v>
      </c>
      <c r="W60" s="21">
        <v>0.1</v>
      </c>
      <c r="X60" s="21">
        <v>0.1</v>
      </c>
      <c r="Y60" s="26">
        <v>0.27500000000000002</v>
      </c>
      <c r="Z60" s="22"/>
      <c r="AA60" s="12"/>
      <c r="AB60" s="22"/>
      <c r="AC60" s="12"/>
      <c r="AD60" s="2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</row>
    <row r="61" spans="12:81" ht="17.100000000000001" customHeight="1">
      <c r="L61" s="7"/>
      <c r="M61" s="12"/>
      <c r="N61" s="584"/>
      <c r="O61" s="12"/>
      <c r="P61" s="12"/>
      <c r="Q61" s="12"/>
      <c r="R61" s="30"/>
      <c r="S61" s="12"/>
      <c r="T61" s="30"/>
      <c r="U61" s="29"/>
      <c r="V61" s="30"/>
      <c r="W61" s="29"/>
      <c r="X61" s="30"/>
      <c r="Y61" s="29"/>
      <c r="Z61" s="30"/>
      <c r="AA61" s="29"/>
      <c r="AB61" s="30"/>
      <c r="AC61" s="29"/>
      <c r="AD61" s="30"/>
      <c r="AE61" s="3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</row>
    <row r="62" spans="12:81" ht="17.100000000000001" customHeight="1">
      <c r="L62" s="7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</row>
    <row r="63" spans="12:81" ht="17.100000000000001" customHeight="1">
      <c r="L63" s="7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</row>
    <row r="64" spans="12:81" ht="17.100000000000001" customHeight="1">
      <c r="L64" s="7"/>
      <c r="M64" s="12"/>
      <c r="N64" s="33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</row>
    <row r="65" spans="1:81" ht="17.100000000000001" customHeight="1">
      <c r="L65" s="7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</row>
    <row r="66" spans="1:81" ht="17.100000000000001" customHeight="1">
      <c r="L66" s="7"/>
      <c r="M66" s="12"/>
      <c r="N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</row>
    <row r="67" spans="1:81" ht="30.75" customHeight="1" thickBot="1">
      <c r="A67" s="174" t="s">
        <v>260</v>
      </c>
      <c r="B67" s="175"/>
      <c r="C67" s="176"/>
      <c r="D67" s="176"/>
      <c r="E67" s="177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2"/>
      <c r="Q67" s="172"/>
      <c r="R67" s="17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</row>
    <row r="68" spans="1:81" ht="17.100000000000001" customHeight="1">
      <c r="A68" s="178"/>
      <c r="B68" s="178"/>
      <c r="C68" s="178"/>
      <c r="D68" s="178"/>
      <c r="E68" s="178"/>
      <c r="L68" s="7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</row>
    <row r="69" spans="1:81" ht="23.25" customHeight="1">
      <c r="A69" s="122" t="s">
        <v>261</v>
      </c>
      <c r="B69" s="179"/>
      <c r="C69" s="180"/>
      <c r="D69" s="180"/>
      <c r="E69" s="181"/>
      <c r="F69" s="173"/>
      <c r="G69" s="173"/>
      <c r="L69" s="7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</row>
    <row r="70" spans="1:81" ht="17.100000000000001" customHeight="1">
      <c r="A70" s="178"/>
      <c r="B70" s="178"/>
      <c r="C70" s="178"/>
      <c r="D70" s="178"/>
      <c r="E70" s="178"/>
      <c r="L70" s="7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</row>
    <row r="71" spans="1:81" ht="17.100000000000001" customHeight="1">
      <c r="A71" s="182" t="s">
        <v>23</v>
      </c>
      <c r="B71" s="178"/>
      <c r="C71" s="178"/>
      <c r="D71" s="178"/>
      <c r="E71" s="178"/>
      <c r="L71" s="7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</row>
    <row r="72" spans="1:81" ht="17.100000000000001" customHeight="1">
      <c r="L72" s="7"/>
      <c r="M72" s="12"/>
      <c r="N72" s="12"/>
      <c r="O72" s="12"/>
      <c r="P72" s="12" t="s">
        <v>35</v>
      </c>
      <c r="Q72" s="12" t="s">
        <v>36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</row>
    <row r="73" spans="1:81" ht="17.100000000000001" customHeight="1">
      <c r="L73" s="7"/>
      <c r="M73" s="12"/>
      <c r="N73" s="12"/>
      <c r="O73" s="23" t="s">
        <v>7</v>
      </c>
      <c r="P73" s="19">
        <v>0.23076923076923075</v>
      </c>
      <c r="Q73" s="19">
        <v>0</v>
      </c>
      <c r="R73" s="12" t="s">
        <v>37</v>
      </c>
      <c r="S73" s="12" t="s">
        <v>38</v>
      </c>
      <c r="T73" s="12" t="s">
        <v>39</v>
      </c>
      <c r="U73" s="12" t="s">
        <v>40</v>
      </c>
      <c r="V73" s="12" t="s">
        <v>41</v>
      </c>
      <c r="W73" s="12" t="s">
        <v>42</v>
      </c>
      <c r="X73" s="12" t="s">
        <v>43</v>
      </c>
      <c r="Y73" s="12" t="s">
        <v>44</v>
      </c>
      <c r="Z73" s="12" t="s">
        <v>45</v>
      </c>
      <c r="AA73" s="12" t="s">
        <v>46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</row>
    <row r="74" spans="1:81" ht="17.100000000000001" customHeight="1">
      <c r="L74" s="7"/>
      <c r="M74" s="12"/>
      <c r="N74" s="582" t="s">
        <v>6</v>
      </c>
      <c r="O74" s="25" t="s">
        <v>8</v>
      </c>
      <c r="P74" s="21">
        <v>0.33333333333333337</v>
      </c>
      <c r="Q74" s="21">
        <v>0</v>
      </c>
      <c r="R74" s="19">
        <v>0</v>
      </c>
      <c r="S74" s="19">
        <v>0</v>
      </c>
      <c r="T74" s="19">
        <v>0</v>
      </c>
      <c r="U74" s="19">
        <v>0</v>
      </c>
      <c r="V74" s="19">
        <v>7.6923076923076927E-2</v>
      </c>
      <c r="W74" s="19">
        <v>0.46153846153846151</v>
      </c>
      <c r="X74" s="19">
        <v>0</v>
      </c>
      <c r="Y74" s="19">
        <v>0</v>
      </c>
      <c r="Z74" s="19">
        <v>7.6923076923076927E-2</v>
      </c>
      <c r="AA74" s="19">
        <v>0.15384615384615385</v>
      </c>
      <c r="AB74" s="20"/>
      <c r="AC74" s="12"/>
      <c r="AD74" s="20"/>
      <c r="AE74" s="12"/>
      <c r="AF74" s="20"/>
      <c r="AG74" s="12"/>
      <c r="AH74" s="20"/>
      <c r="AI74" s="12"/>
      <c r="AJ74" s="20"/>
      <c r="AK74" s="12"/>
      <c r="AL74" s="20"/>
      <c r="AM74" s="12"/>
      <c r="AN74" s="20"/>
      <c r="AO74" s="24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1:81" ht="17.100000000000001" customHeight="1">
      <c r="L75" s="7"/>
      <c r="M75" s="12"/>
      <c r="N75" s="583"/>
      <c r="O75" s="25" t="s">
        <v>9</v>
      </c>
      <c r="P75" s="21">
        <v>0.25</v>
      </c>
      <c r="Q75" s="21">
        <v>0</v>
      </c>
      <c r="R75" s="21">
        <v>0.33333333333333337</v>
      </c>
      <c r="S75" s="21">
        <v>0</v>
      </c>
      <c r="T75" s="21">
        <v>0</v>
      </c>
      <c r="U75" s="21">
        <v>0</v>
      </c>
      <c r="V75" s="21">
        <v>0.33333333333333337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2"/>
      <c r="AC75" s="12"/>
      <c r="AD75" s="22"/>
      <c r="AE75" s="12"/>
      <c r="AF75" s="22"/>
      <c r="AG75" s="12"/>
      <c r="AH75" s="22"/>
      <c r="AI75" s="12"/>
      <c r="AJ75" s="22"/>
      <c r="AK75" s="12"/>
      <c r="AL75" s="22"/>
      <c r="AM75" s="12"/>
      <c r="AN75" s="22"/>
      <c r="AO75" s="26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</row>
    <row r="76" spans="1:81" ht="17.100000000000001" customHeight="1">
      <c r="L76" s="7"/>
      <c r="M76" s="12"/>
      <c r="N76" s="583"/>
      <c r="O76" s="27"/>
      <c r="P76" s="28"/>
      <c r="Q76" s="29"/>
      <c r="R76" s="21">
        <v>2.5000000000000001E-2</v>
      </c>
      <c r="S76" s="21">
        <v>2.5000000000000001E-2</v>
      </c>
      <c r="T76" s="21">
        <v>0</v>
      </c>
      <c r="U76" s="21">
        <v>0.05</v>
      </c>
      <c r="V76" s="21">
        <v>0.15</v>
      </c>
      <c r="W76" s="21">
        <v>0.17499999999999999</v>
      </c>
      <c r="X76" s="21">
        <v>0</v>
      </c>
      <c r="Y76" s="21">
        <v>0</v>
      </c>
      <c r="Z76" s="21">
        <v>0.2</v>
      </c>
      <c r="AA76" s="21">
        <v>0.125</v>
      </c>
      <c r="AB76" s="22"/>
      <c r="AC76" s="12"/>
      <c r="AD76" s="22"/>
      <c r="AE76" s="12"/>
      <c r="AF76" s="22"/>
      <c r="AG76" s="12"/>
      <c r="AH76" s="22"/>
      <c r="AI76" s="12"/>
      <c r="AJ76" s="22"/>
      <c r="AK76" s="12"/>
      <c r="AL76" s="22"/>
      <c r="AM76" s="12"/>
      <c r="AN76" s="22"/>
      <c r="AO76" s="26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</row>
    <row r="77" spans="1:81" ht="17.100000000000001" customHeight="1">
      <c r="L77" s="7"/>
      <c r="M77" s="12"/>
      <c r="N77" s="584"/>
      <c r="O77" s="12"/>
      <c r="P77" s="12"/>
      <c r="Q77" s="12"/>
      <c r="R77" s="30"/>
      <c r="S77" s="29"/>
      <c r="T77" s="30"/>
      <c r="U77" s="29"/>
      <c r="V77" s="30"/>
      <c r="W77" s="29"/>
      <c r="X77" s="30"/>
      <c r="Y77" s="29"/>
      <c r="Z77" s="30"/>
      <c r="AA77" s="29"/>
      <c r="AB77" s="30"/>
      <c r="AC77" s="29"/>
      <c r="AD77" s="30"/>
      <c r="AE77" s="29"/>
      <c r="AF77" s="30"/>
      <c r="AG77" s="29"/>
      <c r="AH77" s="30"/>
      <c r="AI77" s="29"/>
      <c r="AJ77" s="30"/>
      <c r="AK77" s="29"/>
      <c r="AL77" s="30"/>
      <c r="AM77" s="29"/>
      <c r="AN77" s="30"/>
      <c r="AO77" s="31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</row>
    <row r="78" spans="1:81" ht="17.100000000000001" customHeight="1">
      <c r="L78" s="7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</row>
    <row r="79" spans="1:81" ht="17.100000000000001" customHeight="1">
      <c r="L79" s="7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</row>
    <row r="80" spans="1:81" ht="17.100000000000001" customHeight="1">
      <c r="L80" s="7"/>
      <c r="M80" s="12"/>
      <c r="N80" s="32" t="s">
        <v>262</v>
      </c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</row>
    <row r="81" spans="12:81" ht="17.100000000000001" customHeight="1">
      <c r="L81" s="7"/>
      <c r="M81" s="12"/>
      <c r="N81" s="12"/>
      <c r="O81" s="211"/>
      <c r="P81" s="211"/>
      <c r="Q81" s="2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</row>
    <row r="82" spans="12:81" ht="17.100000000000001" customHeight="1">
      <c r="L82" s="7"/>
      <c r="M82" s="12"/>
      <c r="N82" s="211" t="s">
        <v>47</v>
      </c>
      <c r="O82" s="12"/>
      <c r="P82" s="12" t="s">
        <v>48</v>
      </c>
      <c r="Q82" s="12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</row>
    <row r="83" spans="12:81" ht="17.100000000000001" customHeight="1">
      <c r="L83" s="7"/>
      <c r="M83" s="12"/>
      <c r="N83" s="12"/>
      <c r="O83" s="12"/>
      <c r="P83" s="12" t="s">
        <v>49</v>
      </c>
      <c r="Q83" s="12" t="s">
        <v>50</v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</row>
    <row r="84" spans="12:81" ht="17.100000000000001" customHeight="1">
      <c r="L84" s="7"/>
      <c r="M84" s="12"/>
      <c r="N84" s="12"/>
      <c r="O84" s="12"/>
      <c r="P84" s="12"/>
      <c r="Q84" s="12"/>
      <c r="R84" s="12" t="s">
        <v>51</v>
      </c>
      <c r="S84" s="12" t="s">
        <v>52</v>
      </c>
      <c r="T84" s="12" t="s">
        <v>53</v>
      </c>
      <c r="U84" s="12" t="s">
        <v>54</v>
      </c>
      <c r="V84" s="12" t="s">
        <v>55</v>
      </c>
      <c r="W84" s="12" t="s">
        <v>56</v>
      </c>
      <c r="X84" s="12" t="s">
        <v>57</v>
      </c>
      <c r="Y84" s="12" t="s">
        <v>58</v>
      </c>
      <c r="Z84" s="12" t="s">
        <v>59</v>
      </c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</row>
    <row r="85" spans="12:81" ht="17.100000000000001" customHeight="1">
      <c r="L85" s="7"/>
      <c r="M85" s="12"/>
      <c r="N85" s="12"/>
      <c r="O85" s="23" t="s">
        <v>7</v>
      </c>
      <c r="P85" s="19">
        <v>0</v>
      </c>
      <c r="Q85" s="19">
        <v>7.6923076923076927E-2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</row>
    <row r="86" spans="12:81" ht="17.100000000000001" customHeight="1">
      <c r="L86" s="7"/>
      <c r="M86" s="12"/>
      <c r="N86" s="582" t="s">
        <v>6</v>
      </c>
      <c r="O86" s="25" t="s">
        <v>8</v>
      </c>
      <c r="P86" s="21">
        <v>0.33333333333333337</v>
      </c>
      <c r="Q86" s="21">
        <v>0</v>
      </c>
      <c r="R86" s="19">
        <v>0</v>
      </c>
      <c r="S86" s="19">
        <v>7.6923076923076927E-2</v>
      </c>
      <c r="T86" s="19">
        <v>0.23076923076923075</v>
      </c>
      <c r="U86" s="19">
        <v>0</v>
      </c>
      <c r="V86" s="19">
        <v>0.23076923076923075</v>
      </c>
      <c r="W86" s="19">
        <v>7.6923076923076927E-2</v>
      </c>
      <c r="X86" s="19">
        <v>0.23076923076923075</v>
      </c>
      <c r="Y86" s="19">
        <v>7.6923076923076927E-2</v>
      </c>
      <c r="Z86" s="24">
        <v>0</v>
      </c>
      <c r="AA86" s="12"/>
      <c r="AB86" s="20"/>
      <c r="AC86" s="12"/>
      <c r="AD86" s="20"/>
      <c r="AE86" s="12"/>
      <c r="AF86" s="20"/>
      <c r="AG86" s="12"/>
      <c r="AH86" s="20"/>
      <c r="AI86" s="12"/>
      <c r="AJ86" s="20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</row>
    <row r="87" spans="12:81" ht="17.100000000000001" customHeight="1">
      <c r="L87" s="7"/>
      <c r="M87" s="12"/>
      <c r="N87" s="583"/>
      <c r="O87" s="25" t="s">
        <v>9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0.66666666666666674</v>
      </c>
      <c r="Y87" s="21">
        <v>0</v>
      </c>
      <c r="Z87" s="26">
        <v>0</v>
      </c>
      <c r="AA87" s="12"/>
      <c r="AB87" s="22"/>
      <c r="AC87" s="12"/>
      <c r="AD87" s="22"/>
      <c r="AE87" s="12"/>
      <c r="AF87" s="22"/>
      <c r="AG87" s="12"/>
      <c r="AH87" s="22"/>
      <c r="AI87" s="12"/>
      <c r="AJ87" s="2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</row>
    <row r="88" spans="12:81" ht="17.100000000000001" customHeight="1">
      <c r="L88" s="7"/>
      <c r="M88" s="12"/>
      <c r="N88" s="583"/>
      <c r="O88" s="27"/>
      <c r="P88" s="28"/>
      <c r="Q88" s="29"/>
      <c r="R88" s="21">
        <v>2.5000000000000001E-2</v>
      </c>
      <c r="S88" s="21">
        <v>0</v>
      </c>
      <c r="T88" s="21">
        <v>0</v>
      </c>
      <c r="U88" s="21">
        <v>7.4999999999999997E-2</v>
      </c>
      <c r="V88" s="21">
        <v>0.125</v>
      </c>
      <c r="W88" s="21">
        <v>0.3</v>
      </c>
      <c r="X88" s="21">
        <v>0.2</v>
      </c>
      <c r="Y88" s="21">
        <v>0.2</v>
      </c>
      <c r="Z88" s="26">
        <v>7.4999999999999997E-2</v>
      </c>
      <c r="AA88" s="12"/>
      <c r="AB88" s="22"/>
      <c r="AC88" s="12"/>
      <c r="AD88" s="22"/>
      <c r="AE88" s="12"/>
      <c r="AF88" s="22"/>
      <c r="AG88" s="12"/>
      <c r="AH88" s="22"/>
      <c r="AI88" s="12"/>
      <c r="AJ88" s="2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</row>
    <row r="89" spans="12:81" ht="17.100000000000001" customHeight="1">
      <c r="L89" s="7"/>
      <c r="M89" s="12"/>
      <c r="N89" s="584"/>
      <c r="O89" s="12"/>
      <c r="P89" s="12"/>
      <c r="Q89" s="12"/>
      <c r="R89" s="30"/>
      <c r="S89" s="29"/>
      <c r="T89" s="30"/>
      <c r="U89" s="29"/>
      <c r="V89" s="30"/>
      <c r="W89" s="29"/>
      <c r="X89" s="30"/>
      <c r="Y89" s="29"/>
      <c r="Z89" s="30"/>
      <c r="AA89" s="29"/>
      <c r="AB89" s="30"/>
      <c r="AC89" s="29"/>
      <c r="AD89" s="30"/>
      <c r="AE89" s="29"/>
      <c r="AF89" s="30"/>
      <c r="AG89" s="29"/>
      <c r="AH89" s="30"/>
      <c r="AI89" s="29"/>
      <c r="AJ89" s="30"/>
      <c r="AK89" s="31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</row>
    <row r="90" spans="12:81" ht="17.100000000000001" customHeight="1">
      <c r="L90" s="7"/>
      <c r="M90" s="12"/>
      <c r="N90" s="33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</row>
    <row r="91" spans="12:81" ht="17.100000000000001" customHeight="1">
      <c r="L91" s="7"/>
      <c r="M91" s="12"/>
      <c r="N91" s="12"/>
      <c r="O91" s="211"/>
      <c r="P91" s="211"/>
      <c r="Q91" s="211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</row>
    <row r="92" spans="12:81" ht="17.100000000000001" customHeight="1">
      <c r="L92" s="7"/>
      <c r="M92" s="12"/>
      <c r="N92" s="211" t="s">
        <v>60</v>
      </c>
      <c r="O92" s="12"/>
      <c r="P92" s="12" t="s">
        <v>61</v>
      </c>
      <c r="Q92" s="12"/>
      <c r="R92" s="211"/>
      <c r="S92" s="211"/>
      <c r="T92" s="211"/>
      <c r="U92" s="211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</row>
    <row r="93" spans="12:81" ht="17.100000000000001" customHeight="1">
      <c r="L93" s="7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</row>
    <row r="94" spans="12:81" ht="17.100000000000001" customHeight="1">
      <c r="L94" s="7"/>
      <c r="M94" s="12"/>
      <c r="N94" s="12"/>
      <c r="O94" s="12"/>
      <c r="P94" s="12" t="s">
        <v>62</v>
      </c>
      <c r="Q94" s="12" t="s">
        <v>63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</row>
    <row r="95" spans="12:81" ht="17.100000000000001" customHeight="1">
      <c r="L95" s="7"/>
      <c r="M95" s="12"/>
      <c r="N95" s="12"/>
      <c r="O95" s="23" t="s">
        <v>7</v>
      </c>
      <c r="P95" s="19">
        <v>0.69230769230769229</v>
      </c>
      <c r="Q95" s="19">
        <v>0.30769230769230771</v>
      </c>
      <c r="R95" s="12" t="s">
        <v>64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</row>
    <row r="96" spans="12:81" ht="17.100000000000001" customHeight="1">
      <c r="L96" s="7"/>
      <c r="M96" s="12"/>
      <c r="N96" s="582" t="s">
        <v>6</v>
      </c>
      <c r="O96" s="25" t="s">
        <v>8</v>
      </c>
      <c r="P96" s="21">
        <v>0.66666666666666674</v>
      </c>
      <c r="Q96" s="21">
        <v>0.33333333333333337</v>
      </c>
      <c r="R96" s="24">
        <v>0</v>
      </c>
      <c r="S96" s="12"/>
      <c r="T96" s="20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</row>
    <row r="97" spans="1:81" ht="17.100000000000001" customHeight="1">
      <c r="L97" s="7"/>
      <c r="M97" s="12"/>
      <c r="N97" s="583"/>
      <c r="O97" s="25" t="s">
        <v>9</v>
      </c>
      <c r="P97" s="21">
        <v>0.7</v>
      </c>
      <c r="Q97" s="21">
        <v>0.25</v>
      </c>
      <c r="R97" s="26">
        <v>0</v>
      </c>
      <c r="S97" s="12"/>
      <c r="T97" s="2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</row>
    <row r="98" spans="1:81" ht="17.100000000000001" customHeight="1">
      <c r="L98" s="7"/>
      <c r="M98" s="12"/>
      <c r="N98" s="583"/>
      <c r="O98" s="27"/>
      <c r="P98" s="28"/>
      <c r="Q98" s="29"/>
      <c r="R98" s="26">
        <v>0.05</v>
      </c>
      <c r="S98" s="12"/>
      <c r="T98" s="2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</row>
    <row r="99" spans="1:81" ht="17.100000000000001" customHeight="1">
      <c r="L99" s="7"/>
      <c r="M99" s="12"/>
      <c r="N99" s="584"/>
      <c r="O99" s="12"/>
      <c r="P99" s="12"/>
      <c r="Q99" s="12"/>
      <c r="R99" s="30"/>
      <c r="S99" s="29"/>
      <c r="T99" s="30"/>
      <c r="U99" s="31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</row>
    <row r="100" spans="1:81" ht="17.100000000000001" customHeight="1">
      <c r="L100" s="7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</row>
    <row r="101" spans="1:81" ht="17.100000000000001" customHeight="1">
      <c r="L101" s="7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</row>
    <row r="102" spans="1:81" ht="17.100000000000001" customHeight="1">
      <c r="L102" s="7"/>
      <c r="M102" s="12"/>
      <c r="N102" s="33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</row>
    <row r="103" spans="1:81" ht="17.100000000000001" customHeight="1">
      <c r="L103" s="7"/>
      <c r="M103" s="12"/>
      <c r="N103" s="12"/>
      <c r="O103" s="211"/>
      <c r="P103" s="211"/>
      <c r="Q103" s="211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</row>
    <row r="104" spans="1:81" ht="17.100000000000001" customHeight="1">
      <c r="L104" s="7"/>
      <c r="M104" s="12"/>
      <c r="N104" s="211" t="s">
        <v>65</v>
      </c>
      <c r="O104" s="213"/>
      <c r="P104" s="218" t="s">
        <v>66</v>
      </c>
      <c r="Q104" s="219"/>
      <c r="R104" s="211"/>
      <c r="S104" s="211"/>
      <c r="T104" s="211"/>
      <c r="U104" s="211"/>
      <c r="V104" s="211"/>
      <c r="W104" s="211"/>
      <c r="X104" s="211"/>
      <c r="Y104" s="211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</row>
    <row r="105" spans="1:81" ht="17.100000000000001" customHeight="1">
      <c r="L105" s="7"/>
      <c r="M105" s="12"/>
      <c r="N105" s="212"/>
      <c r="O105" s="215"/>
      <c r="P105" s="591" t="s">
        <v>67</v>
      </c>
      <c r="Q105" s="592"/>
      <c r="R105" s="219"/>
      <c r="S105" s="219"/>
      <c r="T105" s="219"/>
      <c r="U105" s="219"/>
      <c r="V105" s="219"/>
      <c r="W105" s="219"/>
      <c r="X105" s="219"/>
      <c r="Y105" s="220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</row>
    <row r="106" spans="1:81" ht="17.100000000000001" customHeight="1">
      <c r="L106" s="7"/>
      <c r="M106" s="12"/>
      <c r="N106" s="214"/>
      <c r="O106" s="217"/>
      <c r="P106" s="34" t="s">
        <v>4</v>
      </c>
      <c r="Q106" s="35" t="s">
        <v>5</v>
      </c>
      <c r="R106" s="592" t="s">
        <v>68</v>
      </c>
      <c r="S106" s="592"/>
      <c r="T106" s="592" t="s">
        <v>69</v>
      </c>
      <c r="U106" s="592"/>
      <c r="V106" s="592" t="s">
        <v>70</v>
      </c>
      <c r="W106" s="592"/>
      <c r="X106" s="592" t="s">
        <v>71</v>
      </c>
      <c r="Y106" s="59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</row>
    <row r="107" spans="1:81" ht="17.100000000000001" customHeight="1">
      <c r="L107" s="7"/>
      <c r="M107" s="12"/>
      <c r="N107" s="216"/>
      <c r="O107" s="148"/>
      <c r="P107" s="34"/>
      <c r="Q107" s="35"/>
      <c r="R107" s="35" t="s">
        <v>4</v>
      </c>
      <c r="S107" s="35" t="s">
        <v>5</v>
      </c>
      <c r="T107" s="35" t="s">
        <v>4</v>
      </c>
      <c r="U107" s="35" t="s">
        <v>5</v>
      </c>
      <c r="V107" s="35" t="s">
        <v>4</v>
      </c>
      <c r="W107" s="35" t="s">
        <v>5</v>
      </c>
      <c r="X107" s="35" t="s">
        <v>4</v>
      </c>
      <c r="Y107" s="36" t="s">
        <v>5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</row>
    <row r="108" spans="1:81" ht="17.100000000000001" customHeight="1">
      <c r="L108" s="7"/>
      <c r="M108" s="12"/>
      <c r="N108" s="147"/>
      <c r="O108" s="148"/>
      <c r="P108" s="34"/>
      <c r="Q108" s="35"/>
      <c r="R108" s="35"/>
      <c r="S108" s="35"/>
      <c r="T108" s="35"/>
      <c r="U108" s="35"/>
      <c r="V108" s="35"/>
      <c r="W108" s="35"/>
      <c r="X108" s="35"/>
      <c r="Y108" s="36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</row>
    <row r="109" spans="1:81" ht="17.100000000000001" customHeight="1">
      <c r="L109" s="7"/>
      <c r="M109" s="12"/>
      <c r="N109" s="147"/>
      <c r="O109" s="148"/>
      <c r="P109" s="34"/>
      <c r="Q109" s="35"/>
      <c r="R109" s="35"/>
      <c r="S109" s="35"/>
      <c r="T109" s="35"/>
      <c r="U109" s="35"/>
      <c r="V109" s="35"/>
      <c r="W109" s="35"/>
      <c r="X109" s="35"/>
      <c r="Y109" s="36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</row>
    <row r="110" spans="1:81" ht="17.100000000000001" customHeight="1">
      <c r="L110" s="7"/>
      <c r="M110" s="12"/>
      <c r="N110" s="147"/>
      <c r="O110" s="148"/>
      <c r="P110" s="34"/>
      <c r="Q110" s="35"/>
      <c r="R110" s="35"/>
      <c r="S110" s="35"/>
      <c r="T110" s="35"/>
      <c r="U110" s="35"/>
      <c r="V110" s="35"/>
      <c r="W110" s="35"/>
      <c r="X110" s="35"/>
      <c r="Y110" s="36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</row>
    <row r="111" spans="1:81" ht="17.100000000000001" customHeight="1">
      <c r="L111" s="7"/>
      <c r="M111" s="12"/>
      <c r="N111" s="147"/>
      <c r="O111" s="25" t="s">
        <v>8</v>
      </c>
      <c r="P111" s="38">
        <v>2</v>
      </c>
      <c r="Q111" s="21">
        <v>0.66666666666666674</v>
      </c>
      <c r="R111" s="35"/>
      <c r="S111" s="35"/>
      <c r="T111" s="35"/>
      <c r="U111" s="35"/>
      <c r="V111" s="35"/>
      <c r="W111" s="35"/>
      <c r="X111" s="35"/>
      <c r="Y111" s="36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</row>
    <row r="112" spans="1:81" ht="17.100000000000001" customHeight="1">
      <c r="A112" s="16" t="s">
        <v>271</v>
      </c>
      <c r="L112" s="7"/>
      <c r="M112" s="12"/>
      <c r="N112" s="583"/>
      <c r="O112" s="25" t="s">
        <v>9</v>
      </c>
      <c r="P112" s="38">
        <v>16</v>
      </c>
      <c r="Q112" s="21">
        <v>0.4</v>
      </c>
      <c r="R112" s="22">
        <v>0</v>
      </c>
      <c r="S112" s="21">
        <v>0</v>
      </c>
      <c r="T112" s="22">
        <v>1</v>
      </c>
      <c r="U112" s="21">
        <v>0.33333333333333337</v>
      </c>
      <c r="V112" s="22">
        <v>0</v>
      </c>
      <c r="W112" s="21">
        <v>0</v>
      </c>
      <c r="X112" s="22">
        <v>0</v>
      </c>
      <c r="Y112" s="26">
        <v>0</v>
      </c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</row>
    <row r="113" spans="12:81" ht="17.100000000000001" customHeight="1">
      <c r="L113" s="7"/>
      <c r="M113" s="12"/>
      <c r="N113" s="583"/>
      <c r="O113" s="27" t="s">
        <v>10</v>
      </c>
      <c r="P113" s="28">
        <v>27</v>
      </c>
      <c r="Q113" s="29">
        <v>0.48214285714285715</v>
      </c>
      <c r="R113" s="22">
        <v>4</v>
      </c>
      <c r="S113" s="21">
        <v>0.1</v>
      </c>
      <c r="T113" s="22">
        <v>12</v>
      </c>
      <c r="U113" s="21">
        <v>0.3</v>
      </c>
      <c r="V113" s="22">
        <v>8</v>
      </c>
      <c r="W113" s="21">
        <v>0.2</v>
      </c>
      <c r="X113" s="22">
        <v>0</v>
      </c>
      <c r="Y113" s="26">
        <v>0</v>
      </c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</row>
    <row r="114" spans="12:81" ht="17.100000000000001" customHeight="1">
      <c r="L114" s="7"/>
      <c r="M114" s="12"/>
      <c r="N114" s="584"/>
      <c r="O114" s="12"/>
      <c r="P114" s="12"/>
      <c r="Q114" s="12"/>
      <c r="R114" s="30">
        <v>4</v>
      </c>
      <c r="S114" s="29">
        <v>7.1428571428571438E-2</v>
      </c>
      <c r="T114" s="30">
        <v>17</v>
      </c>
      <c r="U114" s="29">
        <v>0.3035714285714286</v>
      </c>
      <c r="V114" s="30">
        <v>8</v>
      </c>
      <c r="W114" s="29">
        <v>0.14285714285714288</v>
      </c>
      <c r="X114" s="30">
        <v>0</v>
      </c>
      <c r="Y114" s="31">
        <v>0</v>
      </c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</row>
    <row r="115" spans="12:81" ht="17.100000000000001" customHeight="1">
      <c r="L115" s="7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</row>
    <row r="116" spans="12:81" ht="17.100000000000001" customHeight="1">
      <c r="L116" s="7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</row>
    <row r="117" spans="12:81" ht="17.100000000000001" customHeight="1">
      <c r="L117" s="7"/>
      <c r="M117" s="12"/>
      <c r="N117" s="33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</row>
    <row r="118" spans="12:81" ht="17.100000000000001" customHeight="1">
      <c r="L118" s="7"/>
      <c r="M118" s="12"/>
      <c r="N118" s="12"/>
      <c r="O118" s="211"/>
      <c r="P118" s="211"/>
      <c r="Q118" s="211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</row>
    <row r="119" spans="12:81" ht="17.100000000000001" customHeight="1">
      <c r="L119" s="7"/>
      <c r="M119" s="12"/>
      <c r="N119" s="211" t="s">
        <v>72</v>
      </c>
      <c r="O119" s="12"/>
      <c r="P119" s="12" t="s">
        <v>73</v>
      </c>
      <c r="Q119" s="12"/>
      <c r="R119" s="211"/>
      <c r="S119" s="211"/>
      <c r="T119" s="211"/>
      <c r="U119" s="2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</row>
    <row r="120" spans="12:81" ht="17.100000000000001" customHeight="1">
      <c r="L120" s="7"/>
      <c r="M120" s="12"/>
      <c r="N120" s="12"/>
      <c r="O120" s="12"/>
      <c r="P120" s="12" t="s">
        <v>26</v>
      </c>
      <c r="Q120" s="12" t="s">
        <v>27</v>
      </c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</row>
    <row r="121" spans="12:81" ht="17.100000000000001" customHeight="1">
      <c r="L121" s="7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</row>
    <row r="122" spans="12:81" ht="17.100000000000001" customHeight="1">
      <c r="L122" s="7"/>
      <c r="M122" s="12"/>
      <c r="N122" s="12"/>
      <c r="O122" s="23" t="s">
        <v>7</v>
      </c>
      <c r="P122" s="19">
        <v>0.15384615384615385</v>
      </c>
      <c r="Q122" s="19">
        <v>0.84615384615384615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</row>
    <row r="123" spans="12:81" ht="17.100000000000001" customHeight="1">
      <c r="L123" s="7"/>
      <c r="M123" s="12"/>
      <c r="N123" s="582" t="s">
        <v>6</v>
      </c>
      <c r="O123" s="25" t="s">
        <v>8</v>
      </c>
      <c r="P123" s="21">
        <v>0.33333333333333337</v>
      </c>
      <c r="Q123" s="21">
        <v>0.66666666666666674</v>
      </c>
      <c r="R123" s="12"/>
      <c r="S123" s="12"/>
      <c r="T123" s="20"/>
      <c r="U123" s="24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</row>
    <row r="124" spans="12:81" ht="17.100000000000001" customHeight="1">
      <c r="L124" s="7"/>
      <c r="M124" s="12"/>
      <c r="N124" s="583"/>
      <c r="O124" s="25" t="s">
        <v>9</v>
      </c>
      <c r="P124" s="21">
        <v>6.25E-2</v>
      </c>
      <c r="Q124" s="21">
        <v>0.9375</v>
      </c>
      <c r="R124" s="12"/>
      <c r="S124" s="12"/>
      <c r="T124" s="22"/>
      <c r="U124" s="26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</row>
    <row r="125" spans="12:81" ht="17.100000000000001" customHeight="1">
      <c r="L125" s="7"/>
      <c r="M125" s="12"/>
      <c r="N125" s="583"/>
      <c r="O125" s="27"/>
      <c r="P125" s="29"/>
      <c r="Q125" s="12"/>
      <c r="R125" s="12"/>
      <c r="S125" s="12"/>
      <c r="T125" s="22"/>
      <c r="U125" s="26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</row>
    <row r="126" spans="12:81" ht="17.100000000000001" customHeight="1">
      <c r="L126" s="7"/>
      <c r="M126" s="12"/>
      <c r="N126" s="584"/>
      <c r="O126" s="12"/>
      <c r="P126" s="12"/>
      <c r="Q126" s="12"/>
      <c r="R126" s="29"/>
      <c r="S126" s="12"/>
      <c r="T126" s="30"/>
      <c r="U126" s="3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</row>
    <row r="127" spans="12:81" ht="17.100000000000001" customHeight="1">
      <c r="L127" s="7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 t="s">
        <v>66</v>
      </c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</row>
    <row r="128" spans="12:81" ht="17.100000000000001" customHeight="1">
      <c r="L128" s="7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</row>
    <row r="129" spans="1:81" ht="17.100000000000001" customHeight="1">
      <c r="L129" s="7"/>
      <c r="M129" s="12"/>
      <c r="N129" s="33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 t="s">
        <v>67</v>
      </c>
      <c r="AX129" s="12" t="s">
        <v>307</v>
      </c>
      <c r="AY129" s="12" t="s">
        <v>69</v>
      </c>
      <c r="AZ129" s="12" t="s">
        <v>70</v>
      </c>
      <c r="BA129" s="12" t="s">
        <v>71</v>
      </c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</row>
    <row r="130" spans="1:81" ht="17.100000000000001" customHeight="1">
      <c r="L130" s="7"/>
      <c r="M130" s="12"/>
      <c r="N130" s="12"/>
      <c r="O130" s="211"/>
      <c r="P130" s="211"/>
      <c r="Q130" s="211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34" t="s">
        <v>7</v>
      </c>
      <c r="AW130" s="135">
        <v>0.69230769230769196</v>
      </c>
      <c r="AX130" s="135">
        <v>0</v>
      </c>
      <c r="AY130" s="135">
        <v>0.30769230769230771</v>
      </c>
      <c r="AZ130" s="135">
        <v>0</v>
      </c>
      <c r="BA130" s="136">
        <v>0</v>
      </c>
      <c r="BB130" s="12"/>
      <c r="BC130" s="137"/>
      <c r="BD130" s="12"/>
      <c r="BE130" s="137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</row>
    <row r="131" spans="1:81" ht="17.100000000000001" customHeight="1">
      <c r="L131" s="7"/>
      <c r="M131" s="12"/>
      <c r="N131" s="211" t="s">
        <v>74</v>
      </c>
      <c r="O131" s="12"/>
      <c r="P131" s="12" t="s">
        <v>75</v>
      </c>
      <c r="Q131" s="12"/>
      <c r="R131" s="211"/>
      <c r="S131" s="211"/>
      <c r="T131" s="211"/>
      <c r="U131" s="2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38" t="s">
        <v>8</v>
      </c>
      <c r="AW131" s="139">
        <v>0.66666666666666674</v>
      </c>
      <c r="AX131" s="139">
        <v>0</v>
      </c>
      <c r="AY131" s="139">
        <v>0.33333333333333337</v>
      </c>
      <c r="AZ131" s="139">
        <v>0</v>
      </c>
      <c r="BA131" s="140">
        <v>0</v>
      </c>
      <c r="BB131" s="12"/>
      <c r="BC131" s="141"/>
      <c r="BD131" s="12"/>
      <c r="BE131" s="141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</row>
    <row r="132" spans="1:81" ht="17.100000000000001" customHeight="1">
      <c r="A132" s="122" t="s">
        <v>262</v>
      </c>
      <c r="L132" s="7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38" t="s">
        <v>9</v>
      </c>
      <c r="AW132" s="139">
        <v>0.4</v>
      </c>
      <c r="AX132" s="139">
        <v>0.1</v>
      </c>
      <c r="AY132" s="139">
        <v>0.3</v>
      </c>
      <c r="AZ132" s="139">
        <v>0.2</v>
      </c>
      <c r="BA132" s="140">
        <v>0</v>
      </c>
      <c r="BB132" s="12"/>
      <c r="BC132" s="141"/>
      <c r="BD132" s="12"/>
      <c r="BE132" s="141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</row>
    <row r="133" spans="1:81" ht="17.100000000000001" customHeight="1">
      <c r="A133" s="122"/>
      <c r="L133" s="7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38"/>
      <c r="AW133" s="139"/>
      <c r="AX133" s="139"/>
      <c r="AY133" s="139"/>
      <c r="AZ133" s="139"/>
      <c r="BA133" s="140"/>
      <c r="BB133" s="12"/>
      <c r="BC133" s="141"/>
      <c r="BD133" s="12"/>
      <c r="BE133" s="141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</row>
    <row r="134" spans="1:81" ht="17.100000000000001" customHeight="1">
      <c r="A134" s="16" t="s">
        <v>47</v>
      </c>
      <c r="L134" s="7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38"/>
      <c r="AW134" s="139"/>
      <c r="AX134" s="139"/>
      <c r="AY134" s="139"/>
      <c r="AZ134" s="139"/>
      <c r="BA134" s="140"/>
      <c r="BB134" s="12"/>
      <c r="BC134" s="141"/>
      <c r="BD134" s="12"/>
      <c r="BE134" s="141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</row>
    <row r="135" spans="1:81" ht="17.100000000000001" customHeight="1">
      <c r="A135" s="12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38"/>
      <c r="AW135" s="139"/>
      <c r="AX135" s="139"/>
      <c r="AY135" s="139"/>
      <c r="AZ135" s="139"/>
      <c r="BA135" s="140"/>
      <c r="BB135" s="12"/>
      <c r="BC135" s="141"/>
      <c r="BD135" s="12"/>
      <c r="BE135" s="141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</row>
    <row r="136" spans="1:81" ht="17.100000000000001" customHeight="1">
      <c r="A136" s="12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38"/>
      <c r="AW136" s="139"/>
      <c r="AX136" s="139"/>
      <c r="AY136" s="139"/>
      <c r="AZ136" s="139"/>
      <c r="BA136" s="140"/>
      <c r="BB136" s="12"/>
      <c r="BC136" s="141"/>
      <c r="BD136" s="12"/>
      <c r="BE136" s="141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</row>
    <row r="137" spans="1:81" ht="17.100000000000001" customHeight="1">
      <c r="A137" s="122"/>
      <c r="I137" s="12"/>
      <c r="J137" s="12"/>
      <c r="K137" s="12"/>
      <c r="L137" s="12"/>
      <c r="M137" s="12"/>
      <c r="N137" s="12"/>
      <c r="O137" s="12" t="s">
        <v>324</v>
      </c>
      <c r="P137" s="12" t="s">
        <v>323</v>
      </c>
      <c r="Q137" s="12" t="s">
        <v>322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38"/>
      <c r="AS137" s="139"/>
      <c r="AT137" s="139"/>
      <c r="AU137" s="139"/>
      <c r="AV137" s="139"/>
      <c r="AW137" s="140"/>
      <c r="AX137" s="12"/>
      <c r="AY137" s="141"/>
      <c r="AZ137" s="12"/>
      <c r="BA137" s="141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</row>
    <row r="138" spans="1:81" ht="17.100000000000001" customHeight="1">
      <c r="A138" s="122"/>
      <c r="I138" s="12"/>
      <c r="J138" s="12"/>
      <c r="K138" s="12"/>
      <c r="L138" s="12"/>
      <c r="M138" s="12"/>
      <c r="N138" s="12"/>
      <c r="O138" s="135">
        <v>0.61499999999999999</v>
      </c>
      <c r="P138" s="135">
        <v>7.6923076923076927E-2</v>
      </c>
      <c r="Q138" s="135">
        <v>0.23076923076923075</v>
      </c>
      <c r="R138" s="12" t="s">
        <v>320</v>
      </c>
      <c r="S138" s="12" t="s">
        <v>321</v>
      </c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38"/>
      <c r="AR138" s="139"/>
      <c r="AS138" s="139"/>
      <c r="AT138" s="139"/>
      <c r="AU138" s="139"/>
      <c r="AV138" s="140"/>
      <c r="AW138" s="12"/>
      <c r="AX138" s="141"/>
      <c r="AY138" s="12"/>
      <c r="AZ138" s="141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</row>
    <row r="139" spans="1:81" ht="17.100000000000001" customHeight="1">
      <c r="A139" s="122"/>
      <c r="I139" s="12"/>
      <c r="J139" s="12"/>
      <c r="K139" s="12"/>
      <c r="L139" s="12"/>
      <c r="M139" s="12"/>
      <c r="N139" s="134" t="s">
        <v>7</v>
      </c>
      <c r="O139" s="139">
        <v>0.33300000000000002</v>
      </c>
      <c r="P139" s="139">
        <v>0</v>
      </c>
      <c r="Q139" s="139">
        <v>0.66666666666666674</v>
      </c>
      <c r="R139" s="135">
        <v>7.6923076923076927E-2</v>
      </c>
      <c r="S139" s="136">
        <v>0</v>
      </c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38"/>
      <c r="AR139" s="139"/>
      <c r="AS139" s="139"/>
      <c r="AT139" s="139"/>
      <c r="AU139" s="139"/>
      <c r="AV139" s="140"/>
      <c r="AW139" s="12"/>
      <c r="AX139" s="141"/>
      <c r="AY139" s="12"/>
      <c r="AZ139" s="141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</row>
    <row r="140" spans="1:81" ht="17.100000000000001" customHeight="1">
      <c r="A140" s="122"/>
      <c r="I140" s="12"/>
      <c r="J140" s="12"/>
      <c r="K140" s="12"/>
      <c r="L140" s="12"/>
      <c r="M140" s="12"/>
      <c r="N140" s="138" t="s">
        <v>8</v>
      </c>
      <c r="O140" s="139">
        <v>0.22500000000000001</v>
      </c>
      <c r="P140" s="139">
        <v>0.3</v>
      </c>
      <c r="Q140" s="139">
        <v>0.2</v>
      </c>
      <c r="R140" s="139">
        <v>0</v>
      </c>
      <c r="S140" s="140">
        <v>0</v>
      </c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38"/>
      <c r="AR140" s="139"/>
      <c r="AS140" s="139"/>
      <c r="AT140" s="139"/>
      <c r="AU140" s="139"/>
      <c r="AV140" s="140"/>
      <c r="AW140" s="12"/>
      <c r="AX140" s="141"/>
      <c r="AY140" s="12"/>
      <c r="AZ140" s="141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</row>
    <row r="141" spans="1:81" ht="17.100000000000001" customHeight="1">
      <c r="A141" s="122"/>
      <c r="I141" s="12"/>
      <c r="J141" s="12"/>
      <c r="K141" s="12"/>
      <c r="L141" s="12"/>
      <c r="M141" s="12"/>
      <c r="N141" s="138" t="s">
        <v>9</v>
      </c>
      <c r="O141" s="12"/>
      <c r="P141" s="12"/>
      <c r="Q141" s="12"/>
      <c r="R141" s="139">
        <v>0.2</v>
      </c>
      <c r="S141" s="140">
        <v>7.4999999999999997E-2</v>
      </c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38"/>
      <c r="AR141" s="139"/>
      <c r="AS141" s="139"/>
      <c r="AT141" s="139"/>
      <c r="AU141" s="139"/>
      <c r="AV141" s="140"/>
      <c r="AW141" s="12"/>
      <c r="AX141" s="141"/>
      <c r="AY141" s="12"/>
      <c r="AZ141" s="141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</row>
    <row r="142" spans="1:81" ht="17.100000000000001" customHeight="1">
      <c r="A142" s="12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38"/>
      <c r="AW142" s="139"/>
      <c r="AX142" s="139"/>
      <c r="AY142" s="139"/>
      <c r="AZ142" s="139"/>
      <c r="BA142" s="140"/>
      <c r="BB142" s="12"/>
      <c r="BC142" s="141"/>
      <c r="BD142" s="12"/>
      <c r="BE142" s="141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</row>
    <row r="143" spans="1:81" ht="17.100000000000001" customHeight="1">
      <c r="A143" s="122"/>
      <c r="I143" s="12"/>
      <c r="J143" s="12"/>
      <c r="K143" s="12"/>
      <c r="L143" s="12"/>
      <c r="M143" s="12"/>
      <c r="N143" s="12"/>
      <c r="O143" s="221"/>
      <c r="P143" s="593" t="s">
        <v>63</v>
      </c>
      <c r="Q143" s="593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38"/>
      <c r="AW143" s="139"/>
      <c r="AX143" s="139"/>
      <c r="AY143" s="139"/>
      <c r="AZ143" s="139"/>
      <c r="BA143" s="140"/>
      <c r="BB143" s="12"/>
      <c r="BC143" s="141"/>
      <c r="BD143" s="12"/>
      <c r="BE143" s="141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</row>
    <row r="144" spans="1:81" ht="17.100000000000001" customHeight="1">
      <c r="A144" s="122"/>
      <c r="I144" s="12"/>
      <c r="J144" s="12"/>
      <c r="K144" s="12"/>
      <c r="L144" s="12"/>
      <c r="M144" s="184"/>
      <c r="N144" s="221" t="s">
        <v>62</v>
      </c>
      <c r="O144" s="184" t="s">
        <v>331</v>
      </c>
      <c r="P144" s="184" t="s">
        <v>330</v>
      </c>
      <c r="Q144" s="184" t="s">
        <v>331</v>
      </c>
      <c r="R144" s="593" t="s">
        <v>329</v>
      </c>
      <c r="S144" s="593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38"/>
      <c r="AW144" s="139"/>
      <c r="AX144" s="139"/>
      <c r="AY144" s="139"/>
      <c r="AZ144" s="139"/>
      <c r="BA144" s="140"/>
      <c r="BB144" s="12"/>
      <c r="BC144" s="141"/>
      <c r="BD144" s="12"/>
      <c r="BE144" s="141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</row>
    <row r="145" spans="1:81" ht="17.100000000000001" customHeight="1">
      <c r="A145" s="122"/>
      <c r="I145" s="12"/>
      <c r="J145" s="12"/>
      <c r="K145" s="12"/>
      <c r="L145" s="12"/>
      <c r="M145" s="184"/>
      <c r="N145" s="184" t="s">
        <v>330</v>
      </c>
      <c r="O145" s="136">
        <v>0.23076923076923075</v>
      </c>
      <c r="P145" s="185">
        <v>0</v>
      </c>
      <c r="Q145" s="185">
        <v>1</v>
      </c>
      <c r="R145" s="184" t="s">
        <v>332</v>
      </c>
      <c r="S145" s="184" t="s">
        <v>333</v>
      </c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38"/>
      <c r="AW145" s="139"/>
      <c r="AX145" s="139"/>
      <c r="AY145" s="139"/>
      <c r="AZ145" s="139"/>
      <c r="BA145" s="140"/>
      <c r="BB145" s="12"/>
      <c r="BC145" s="141"/>
      <c r="BD145" s="12"/>
      <c r="BE145" s="141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</row>
    <row r="146" spans="1:81" ht="17.100000000000001" customHeight="1">
      <c r="A146" s="122"/>
      <c r="I146" s="12"/>
      <c r="J146" s="12"/>
      <c r="K146" s="12"/>
      <c r="L146" s="12"/>
      <c r="M146" s="134" t="s">
        <v>7</v>
      </c>
      <c r="N146" s="135">
        <v>0</v>
      </c>
      <c r="O146" s="140">
        <v>5.1282051282051287E-2</v>
      </c>
      <c r="P146" s="185">
        <v>0</v>
      </c>
      <c r="Q146" s="185">
        <v>1</v>
      </c>
      <c r="R146" s="185">
        <v>0</v>
      </c>
      <c r="S146" s="185">
        <v>0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38"/>
      <c r="AW146" s="139"/>
      <c r="AX146" s="139"/>
      <c r="AY146" s="139"/>
      <c r="AZ146" s="139"/>
      <c r="BA146" s="140"/>
      <c r="BB146" s="12"/>
      <c r="BC146" s="141"/>
      <c r="BD146" s="12"/>
      <c r="BE146" s="141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</row>
    <row r="147" spans="1:81" ht="17.100000000000001" customHeight="1">
      <c r="A147" s="122"/>
      <c r="I147" s="12"/>
      <c r="J147" s="12"/>
      <c r="K147" s="12"/>
      <c r="L147" s="12"/>
      <c r="M147" s="138" t="s">
        <v>8</v>
      </c>
      <c r="N147" s="139">
        <v>0</v>
      </c>
      <c r="O147" s="140">
        <v>0.69230769230769229</v>
      </c>
      <c r="P147" s="185">
        <v>0.2</v>
      </c>
      <c r="Q147" s="185">
        <v>0.8</v>
      </c>
      <c r="R147" s="185">
        <v>0</v>
      </c>
      <c r="S147" s="185">
        <v>0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38"/>
      <c r="AW147" s="139"/>
      <c r="AX147" s="139"/>
      <c r="AY147" s="139"/>
      <c r="AZ147" s="139"/>
      <c r="BA147" s="140"/>
      <c r="BB147" s="12"/>
      <c r="BC147" s="141"/>
      <c r="BD147" s="12"/>
      <c r="BE147" s="141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</row>
    <row r="148" spans="1:81" ht="17.100000000000001" customHeight="1">
      <c r="A148" s="122"/>
      <c r="I148" s="12"/>
      <c r="J148" s="12"/>
      <c r="K148" s="12"/>
      <c r="L148" s="12"/>
      <c r="M148" s="138" t="s">
        <v>9</v>
      </c>
      <c r="N148" s="139">
        <v>2.5641025641025644E-2</v>
      </c>
      <c r="O148" s="12"/>
      <c r="P148" s="12"/>
      <c r="Q148" s="12"/>
      <c r="R148" s="185">
        <v>0.5</v>
      </c>
      <c r="S148" s="185">
        <v>0.5</v>
      </c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38"/>
      <c r="AW148" s="139"/>
      <c r="AX148" s="139"/>
      <c r="AY148" s="139"/>
      <c r="AZ148" s="139"/>
      <c r="BA148" s="140"/>
      <c r="BB148" s="12"/>
      <c r="BC148" s="141"/>
      <c r="BD148" s="12"/>
      <c r="BE148" s="141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</row>
    <row r="149" spans="1:81" ht="17.100000000000001" customHeight="1">
      <c r="A149" s="12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38"/>
      <c r="AW149" s="139"/>
      <c r="AX149" s="139"/>
      <c r="AY149" s="139"/>
      <c r="AZ149" s="139"/>
      <c r="BA149" s="140"/>
      <c r="BB149" s="12"/>
      <c r="BC149" s="141"/>
      <c r="BD149" s="12"/>
      <c r="BE149" s="141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</row>
    <row r="150" spans="1:81" ht="17.100000000000001" customHeight="1">
      <c r="A150" s="12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38"/>
      <c r="AW150" s="139"/>
      <c r="AX150" s="139"/>
      <c r="AY150" s="139"/>
      <c r="AZ150" s="139"/>
      <c r="BA150" s="140"/>
      <c r="BB150" s="12"/>
      <c r="BC150" s="141"/>
      <c r="BD150" s="12"/>
      <c r="BE150" s="141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</row>
    <row r="151" spans="1:81" ht="17.100000000000001" customHeight="1">
      <c r="A151" s="12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38"/>
      <c r="AW151" s="139"/>
      <c r="AX151" s="139"/>
      <c r="AY151" s="139"/>
      <c r="AZ151" s="139"/>
      <c r="BA151" s="140"/>
      <c r="BB151" s="12"/>
      <c r="BC151" s="141"/>
      <c r="BD151" s="12"/>
      <c r="BE151" s="141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</row>
    <row r="152" spans="1:81" ht="17.100000000000001" customHeight="1">
      <c r="A152" s="12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38"/>
      <c r="AW152" s="139"/>
      <c r="AX152" s="139"/>
      <c r="AY152" s="139"/>
      <c r="AZ152" s="139"/>
      <c r="BA152" s="140"/>
      <c r="BB152" s="12"/>
      <c r="BC152" s="141"/>
      <c r="BD152" s="12"/>
      <c r="BE152" s="141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</row>
    <row r="153" spans="1:81" ht="17.100000000000001" customHeight="1">
      <c r="L153" s="7"/>
      <c r="M153" s="12"/>
      <c r="N153" s="12"/>
      <c r="O153" s="12"/>
      <c r="P153" s="12" t="s">
        <v>76</v>
      </c>
      <c r="Q153" s="12" t="s">
        <v>77</v>
      </c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42"/>
      <c r="AW153" s="143"/>
      <c r="AX153" s="144"/>
      <c r="AY153" s="145"/>
      <c r="AZ153" s="144"/>
      <c r="BA153" s="145"/>
      <c r="BB153" s="144"/>
      <c r="BC153" s="145"/>
      <c r="BD153" s="144"/>
      <c r="BE153" s="145"/>
      <c r="BF153" s="146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</row>
    <row r="154" spans="1:81" ht="17.100000000000001" customHeight="1">
      <c r="A154" s="16" t="s">
        <v>60</v>
      </c>
      <c r="L154" s="7"/>
      <c r="M154" s="12"/>
      <c r="N154" s="12"/>
      <c r="O154" s="12"/>
      <c r="P154" s="12"/>
      <c r="Q154" s="12"/>
      <c r="R154" s="12" t="s">
        <v>33</v>
      </c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</row>
    <row r="155" spans="1:81" ht="17.100000000000001" customHeight="1">
      <c r="L155" s="7"/>
      <c r="M155" s="12"/>
      <c r="N155" s="33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</row>
    <row r="156" spans="1:81" ht="17.100000000000001" customHeight="1">
      <c r="L156" s="7"/>
      <c r="M156" s="12"/>
      <c r="N156" s="12"/>
      <c r="O156" s="211"/>
      <c r="P156" s="211"/>
      <c r="Q156" s="211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</row>
    <row r="157" spans="1:81" ht="17.100000000000001" customHeight="1">
      <c r="L157" s="7"/>
      <c r="M157" s="12"/>
      <c r="N157" s="211" t="s">
        <v>90</v>
      </c>
      <c r="O157" s="12"/>
      <c r="P157" s="12" t="s">
        <v>91</v>
      </c>
      <c r="Q157" s="12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</row>
    <row r="158" spans="1:81" ht="17.100000000000001" customHeight="1">
      <c r="L158" s="7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</row>
    <row r="159" spans="1:81" ht="17.100000000000001" customHeight="1">
      <c r="L159" s="7"/>
      <c r="M159" s="12"/>
      <c r="N159" s="12"/>
      <c r="O159" s="12"/>
      <c r="P159" s="12" t="s">
        <v>92</v>
      </c>
      <c r="Q159" s="12" t="s">
        <v>93</v>
      </c>
      <c r="R159" s="12"/>
      <c r="S159" s="12"/>
      <c r="T159" s="12"/>
      <c r="U159" s="12"/>
      <c r="V159" s="12"/>
      <c r="W159" s="12"/>
      <c r="X159" s="12"/>
      <c r="Y159" s="12"/>
      <c r="Z159" s="269"/>
      <c r="AA159" s="269"/>
      <c r="AB159" s="269"/>
      <c r="AC159" s="269"/>
      <c r="AD159" s="269"/>
      <c r="AE159" s="269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</row>
    <row r="160" spans="1:81" ht="17.100000000000001" customHeight="1">
      <c r="L160" s="7"/>
      <c r="M160" s="12"/>
      <c r="N160" s="12"/>
      <c r="O160" s="23" t="s">
        <v>7</v>
      </c>
      <c r="P160" s="19">
        <v>0</v>
      </c>
      <c r="Q160" s="19">
        <v>0</v>
      </c>
      <c r="R160" s="12" t="s">
        <v>94</v>
      </c>
      <c r="S160" s="12" t="s">
        <v>95</v>
      </c>
      <c r="T160" s="12" t="s">
        <v>96</v>
      </c>
      <c r="U160" s="12" t="s">
        <v>97</v>
      </c>
      <c r="V160" s="12" t="s">
        <v>98</v>
      </c>
      <c r="W160" s="12" t="s">
        <v>99</v>
      </c>
      <c r="X160" s="12"/>
      <c r="Y160" s="12"/>
      <c r="Z160" s="269"/>
      <c r="AA160" s="269"/>
      <c r="AB160" s="269"/>
      <c r="AC160" s="269"/>
      <c r="AD160" s="269"/>
      <c r="AE160" s="269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</row>
    <row r="161" spans="12:81" ht="17.100000000000001" customHeight="1">
      <c r="L161" s="7"/>
      <c r="M161" s="12"/>
      <c r="N161" s="582" t="s">
        <v>6</v>
      </c>
      <c r="O161" s="25" t="s">
        <v>8</v>
      </c>
      <c r="P161" s="21">
        <v>0</v>
      </c>
      <c r="Q161" s="21">
        <v>0</v>
      </c>
      <c r="R161" s="19">
        <v>7.6923076923076927E-2</v>
      </c>
      <c r="S161" s="19">
        <v>7.6923076923076927E-2</v>
      </c>
      <c r="T161" s="19">
        <v>0.30769230769230771</v>
      </c>
      <c r="U161" s="19">
        <v>0.38461538461538458</v>
      </c>
      <c r="V161" s="19">
        <v>7.6923076923076927E-2</v>
      </c>
      <c r="W161" s="19">
        <v>7.6923076923076927E-2</v>
      </c>
      <c r="X161" s="20"/>
      <c r="Y161" s="12"/>
      <c r="Z161" s="270"/>
      <c r="AA161" s="269"/>
      <c r="AB161" s="270"/>
      <c r="AC161" s="269"/>
      <c r="AD161" s="270"/>
      <c r="AE161" s="269"/>
      <c r="AF161" s="20"/>
      <c r="AG161" s="24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</row>
    <row r="162" spans="12:81" ht="17.100000000000001" customHeight="1">
      <c r="L162" s="7"/>
      <c r="M162" s="12"/>
      <c r="N162" s="583"/>
      <c r="O162" s="25" t="s">
        <v>9</v>
      </c>
      <c r="P162" s="21">
        <v>2.5641025641025644E-2</v>
      </c>
      <c r="Q162" s="21">
        <v>7.6923076923076927E-2</v>
      </c>
      <c r="R162" s="21">
        <v>0</v>
      </c>
      <c r="S162" s="21">
        <v>0</v>
      </c>
      <c r="T162" s="21">
        <v>1</v>
      </c>
      <c r="U162" s="21">
        <v>0</v>
      </c>
      <c r="V162" s="21">
        <v>0</v>
      </c>
      <c r="W162" s="21">
        <v>0</v>
      </c>
      <c r="X162" s="22"/>
      <c r="Y162" s="12"/>
      <c r="Z162" s="271"/>
      <c r="AA162" s="269"/>
      <c r="AB162" s="280"/>
      <c r="AC162" s="269"/>
      <c r="AD162" s="280"/>
      <c r="AE162" s="269"/>
      <c r="AF162" s="274"/>
      <c r="AG162" s="275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</row>
    <row r="163" spans="12:81" ht="17.100000000000001" customHeight="1">
      <c r="L163" s="7"/>
      <c r="M163" s="12"/>
      <c r="N163" s="583"/>
      <c r="O163" s="27"/>
      <c r="P163" s="28"/>
      <c r="Q163" s="29"/>
      <c r="R163" s="21">
        <v>0.25641025641025644</v>
      </c>
      <c r="S163" s="21">
        <v>0.12820512820512822</v>
      </c>
      <c r="T163" s="21">
        <v>0.10256410256410257</v>
      </c>
      <c r="U163" s="21">
        <v>0.17948717948717949</v>
      </c>
      <c r="V163" s="21">
        <v>0.10256410256410257</v>
      </c>
      <c r="W163" s="21">
        <v>0.12820512820512822</v>
      </c>
      <c r="X163" s="22"/>
      <c r="Y163" s="12"/>
      <c r="Z163" s="271"/>
      <c r="AA163" s="269"/>
      <c r="AB163" s="280"/>
      <c r="AC163" s="269"/>
      <c r="AD163" s="280"/>
      <c r="AE163" s="269"/>
      <c r="AF163" s="274"/>
      <c r="AG163" s="275"/>
      <c r="AH163" s="12"/>
      <c r="AI163" s="12"/>
      <c r="AJ163" s="12" t="s">
        <v>61</v>
      </c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</row>
    <row r="164" spans="12:81" ht="17.100000000000001" customHeight="1">
      <c r="L164" s="7"/>
      <c r="M164" s="12"/>
      <c r="N164" s="584"/>
      <c r="O164" s="12"/>
      <c r="P164" s="12"/>
      <c r="Q164" s="12"/>
      <c r="R164" s="30"/>
      <c r="S164" s="29"/>
      <c r="T164" s="30"/>
      <c r="U164" s="29"/>
      <c r="V164" s="30"/>
      <c r="W164" s="29"/>
      <c r="X164" s="30"/>
      <c r="Y164" s="29"/>
      <c r="Z164" s="272"/>
      <c r="AA164" s="281"/>
      <c r="AB164" s="282"/>
      <c r="AC164" s="281"/>
      <c r="AD164" s="282"/>
      <c r="AE164" s="281"/>
      <c r="AF164" s="276"/>
      <c r="AG164" s="277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</row>
    <row r="165" spans="12:81" ht="17.100000000000001" customHeight="1">
      <c r="L165" s="7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269"/>
      <c r="AA165" s="269"/>
      <c r="AB165" s="269"/>
      <c r="AC165" s="269"/>
      <c r="AD165" s="269"/>
      <c r="AE165" s="269"/>
      <c r="AF165" s="12"/>
      <c r="AG165" s="12"/>
      <c r="AH165" s="12"/>
      <c r="AI165" s="12"/>
      <c r="AJ165" s="579" t="s">
        <v>62</v>
      </c>
      <c r="AK165" s="579"/>
      <c r="AL165" s="579" t="s">
        <v>63</v>
      </c>
      <c r="AM165" s="579"/>
      <c r="AN165" s="579" t="s">
        <v>64</v>
      </c>
      <c r="AO165" s="579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</row>
    <row r="166" spans="12:81" ht="17.100000000000001" customHeight="1">
      <c r="L166" s="7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269"/>
      <c r="AA166" s="269"/>
      <c r="AB166" s="269"/>
      <c r="AC166" s="269"/>
      <c r="AD166" s="269"/>
      <c r="AE166" s="269"/>
      <c r="AF166" s="12"/>
      <c r="AG166" s="12"/>
      <c r="AH166" s="12"/>
      <c r="AI166" s="12"/>
      <c r="AJ166" s="579" t="s">
        <v>346</v>
      </c>
      <c r="AK166" s="579"/>
      <c r="AL166" s="579" t="s">
        <v>306</v>
      </c>
      <c r="AM166" s="579"/>
      <c r="AN166" s="579" t="s">
        <v>306</v>
      </c>
      <c r="AO166" s="579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</row>
    <row r="167" spans="12:81" ht="17.100000000000001" customHeight="1">
      <c r="L167" s="7"/>
      <c r="M167" s="12"/>
      <c r="N167" s="33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269"/>
      <c r="AA167" s="269"/>
      <c r="AB167" s="283"/>
      <c r="AC167" s="284"/>
      <c r="AD167" s="283"/>
      <c r="AE167" s="285"/>
      <c r="AF167" s="278"/>
      <c r="AG167" s="279"/>
      <c r="AH167" s="278"/>
      <c r="AI167" s="12"/>
      <c r="AJ167" s="12" t="s">
        <v>347</v>
      </c>
      <c r="AK167" s="12" t="s">
        <v>331</v>
      </c>
      <c r="AL167" s="12" t="s">
        <v>347</v>
      </c>
      <c r="AM167" s="12" t="s">
        <v>331</v>
      </c>
      <c r="AN167" s="12" t="s">
        <v>331</v>
      </c>
      <c r="AO167" s="12" t="s">
        <v>347</v>
      </c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</row>
    <row r="168" spans="12:81" ht="17.100000000000001" customHeight="1">
      <c r="L168" s="7"/>
      <c r="M168" s="12"/>
      <c r="N168" s="12"/>
      <c r="O168" s="211"/>
      <c r="P168" s="211"/>
      <c r="Q168" s="211"/>
      <c r="R168" s="12"/>
      <c r="S168" s="12"/>
      <c r="T168" s="12"/>
      <c r="U168" s="12"/>
      <c r="V168" s="12"/>
      <c r="W168" s="12"/>
      <c r="X168" s="12"/>
      <c r="Y168" s="12"/>
      <c r="Z168" s="269"/>
      <c r="AA168" s="269"/>
      <c r="AB168" s="283"/>
      <c r="AC168" s="284"/>
      <c r="AD168" s="283"/>
      <c r="AE168" s="285"/>
      <c r="AF168" s="278"/>
      <c r="AG168" s="279"/>
      <c r="AH168" s="278"/>
      <c r="AI168" s="231" t="s">
        <v>7</v>
      </c>
      <c r="AJ168" s="135">
        <v>0</v>
      </c>
      <c r="AK168" s="288">
        <v>0.69230000000000003</v>
      </c>
      <c r="AL168" s="289">
        <v>0</v>
      </c>
      <c r="AM168" s="289">
        <v>0.308</v>
      </c>
      <c r="AN168" s="289">
        <v>0</v>
      </c>
      <c r="AO168" s="289">
        <v>0</v>
      </c>
      <c r="AP168" s="290"/>
      <c r="AQ168" s="12"/>
      <c r="AR168" s="290"/>
      <c r="AS168" s="12"/>
      <c r="AT168" s="290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</row>
    <row r="169" spans="12:81" ht="17.100000000000001" customHeight="1">
      <c r="L169" s="7"/>
      <c r="M169" s="12"/>
      <c r="N169" s="211" t="s">
        <v>100</v>
      </c>
      <c r="O169" s="12"/>
      <c r="P169" s="12" t="s">
        <v>101</v>
      </c>
      <c r="Q169" s="12"/>
      <c r="R169" s="211"/>
      <c r="S169" s="211"/>
      <c r="T169" s="211"/>
      <c r="U169" s="211"/>
      <c r="V169" s="211"/>
      <c r="W169" s="211"/>
      <c r="X169" s="211"/>
      <c r="Y169" s="211"/>
      <c r="Z169" s="273"/>
      <c r="AA169" s="273"/>
      <c r="AB169" s="286"/>
      <c r="AC169" s="287"/>
      <c r="AD169" s="283"/>
      <c r="AE169" s="285"/>
      <c r="AF169" s="278"/>
      <c r="AG169" s="279"/>
      <c r="AH169" s="278"/>
      <c r="AI169" s="231" t="s">
        <v>8</v>
      </c>
      <c r="AJ169" s="139">
        <v>0</v>
      </c>
      <c r="AK169" s="288">
        <v>0.66700000000000004</v>
      </c>
      <c r="AL169" s="289">
        <v>0</v>
      </c>
      <c r="AM169" s="289">
        <v>0.33300000000000002</v>
      </c>
      <c r="AN169" s="289">
        <v>0</v>
      </c>
      <c r="AO169" s="289">
        <v>0</v>
      </c>
      <c r="AP169" s="290"/>
      <c r="AQ169" s="12"/>
      <c r="AR169" s="290"/>
      <c r="AS169" s="12"/>
      <c r="AT169" s="290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</row>
    <row r="170" spans="12:81" ht="17.100000000000001" customHeight="1">
      <c r="L170" s="7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269"/>
      <c r="AA170" s="269"/>
      <c r="AB170" s="269"/>
      <c r="AC170" s="269"/>
      <c r="AD170" s="269"/>
      <c r="AE170" s="269"/>
      <c r="AF170" s="12"/>
      <c r="AG170" s="12"/>
      <c r="AH170" s="12"/>
      <c r="AI170" s="231" t="s">
        <v>9</v>
      </c>
      <c r="AJ170" s="139">
        <v>2.5000000000000001E-2</v>
      </c>
      <c r="AK170" s="288">
        <v>0.67500000000000004</v>
      </c>
      <c r="AL170" s="289">
        <v>0.05</v>
      </c>
      <c r="AM170" s="289">
        <v>0.2</v>
      </c>
      <c r="AN170" s="289">
        <v>2.5000000000000001E-2</v>
      </c>
      <c r="AO170" s="289">
        <v>2.5000000000000001E-2</v>
      </c>
      <c r="AP170" s="290"/>
      <c r="AQ170" s="12"/>
      <c r="AR170" s="290"/>
      <c r="AS170" s="12"/>
      <c r="AT170" s="290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</row>
    <row r="171" spans="12:81" ht="17.100000000000001" customHeight="1">
      <c r="L171" s="7"/>
      <c r="M171" s="12"/>
      <c r="N171" s="12"/>
      <c r="O171" s="12"/>
      <c r="P171" s="12" t="s">
        <v>102</v>
      </c>
      <c r="Q171" s="12" t="s">
        <v>103</v>
      </c>
      <c r="R171" s="12"/>
      <c r="S171" s="12"/>
      <c r="T171" s="12"/>
      <c r="U171" s="12"/>
      <c r="V171" s="12"/>
      <c r="W171" s="12"/>
      <c r="X171" s="12"/>
      <c r="Y171" s="12"/>
      <c r="Z171" s="269"/>
      <c r="AA171" s="269"/>
      <c r="AB171" s="269"/>
      <c r="AC171" s="269"/>
      <c r="AD171" s="269"/>
      <c r="AE171" s="269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</row>
    <row r="172" spans="12:81" ht="17.100000000000001" customHeight="1">
      <c r="L172" s="7"/>
      <c r="M172" s="12"/>
      <c r="N172" s="12"/>
      <c r="O172" s="23" t="s">
        <v>7</v>
      </c>
      <c r="P172" s="19">
        <v>0</v>
      </c>
      <c r="Q172" s="19">
        <v>0.30769230769230771</v>
      </c>
      <c r="R172" s="12" t="s">
        <v>104</v>
      </c>
      <c r="S172" s="12" t="s">
        <v>105</v>
      </c>
      <c r="T172" s="12" t="s">
        <v>106</v>
      </c>
      <c r="U172" s="12" t="s">
        <v>107</v>
      </c>
      <c r="V172" s="12"/>
      <c r="W172" s="12"/>
      <c r="X172" s="12"/>
      <c r="Y172" s="12"/>
      <c r="Z172" s="269"/>
      <c r="AA172" s="269"/>
      <c r="AB172" s="269"/>
      <c r="AC172" s="269"/>
      <c r="AD172" s="269"/>
      <c r="AE172" s="269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</row>
    <row r="173" spans="12:81" ht="17.100000000000001" customHeight="1">
      <c r="L173" s="7"/>
      <c r="M173" s="12"/>
      <c r="N173" s="582" t="s">
        <v>6</v>
      </c>
      <c r="O173" s="25" t="s">
        <v>8</v>
      </c>
      <c r="P173" s="21">
        <v>0</v>
      </c>
      <c r="Q173" s="21">
        <v>0</v>
      </c>
      <c r="R173" s="19">
        <v>0</v>
      </c>
      <c r="S173" s="19">
        <v>0.23076923076923075</v>
      </c>
      <c r="T173" s="19">
        <v>7.6923076923076927E-2</v>
      </c>
      <c r="U173" s="19">
        <v>0.38461538461538458</v>
      </c>
      <c r="V173" s="20"/>
      <c r="W173" s="12"/>
      <c r="X173" s="20"/>
      <c r="Y173" s="12"/>
      <c r="Z173" s="20"/>
      <c r="AA173" s="12"/>
      <c r="AB173" s="20"/>
      <c r="AC173" s="24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</row>
    <row r="174" spans="12:81" ht="17.100000000000001" customHeight="1">
      <c r="L174" s="7"/>
      <c r="M174" s="12"/>
      <c r="N174" s="583"/>
      <c r="O174" s="25" t="s">
        <v>9</v>
      </c>
      <c r="P174" s="21">
        <v>6.25E-2</v>
      </c>
      <c r="Q174" s="21">
        <v>0.15625</v>
      </c>
      <c r="R174" s="21">
        <v>0</v>
      </c>
      <c r="S174" s="21">
        <v>0</v>
      </c>
      <c r="T174" s="21">
        <v>0</v>
      </c>
      <c r="U174" s="21">
        <v>1</v>
      </c>
      <c r="V174" s="22"/>
      <c r="W174" s="12"/>
      <c r="X174" s="22"/>
      <c r="Y174" s="12"/>
      <c r="Z174" s="22"/>
      <c r="AA174" s="12"/>
      <c r="AB174" s="22"/>
      <c r="AC174" s="26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</row>
    <row r="175" spans="12:81" ht="17.100000000000001" customHeight="1">
      <c r="L175" s="7"/>
      <c r="M175" s="12"/>
      <c r="N175" s="583"/>
      <c r="O175" s="27"/>
      <c r="P175" s="28"/>
      <c r="Q175" s="29"/>
      <c r="R175" s="21">
        <v>0.15625</v>
      </c>
      <c r="S175" s="21">
        <v>9.375E-2</v>
      </c>
      <c r="T175" s="21">
        <v>0.125</v>
      </c>
      <c r="U175" s="21">
        <v>0.40625</v>
      </c>
      <c r="V175" s="22"/>
      <c r="W175" s="12"/>
      <c r="X175" s="22"/>
      <c r="Y175" s="12"/>
      <c r="Z175" s="22"/>
      <c r="AA175" s="12"/>
      <c r="AB175" s="22"/>
      <c r="AC175" s="26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</row>
    <row r="176" spans="12:81" ht="17.100000000000001" customHeight="1">
      <c r="L176" s="7"/>
      <c r="M176" s="12"/>
      <c r="N176" s="584"/>
      <c r="O176" s="12"/>
      <c r="P176" s="12"/>
      <c r="Q176" s="12"/>
      <c r="R176" s="30"/>
      <c r="S176" s="29"/>
      <c r="T176" s="30"/>
      <c r="U176" s="29"/>
      <c r="V176" s="30"/>
      <c r="W176" s="29"/>
      <c r="X176" s="30"/>
      <c r="Y176" s="29"/>
      <c r="Z176" s="30"/>
      <c r="AA176" s="29"/>
      <c r="AB176" s="30"/>
      <c r="AC176" s="31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</row>
    <row r="177" spans="1:81" ht="17.100000000000001" customHeight="1">
      <c r="A177" s="16" t="s">
        <v>65</v>
      </c>
      <c r="L177" s="7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</row>
    <row r="178" spans="1:81" ht="17.100000000000001" customHeight="1">
      <c r="L178" s="7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</row>
    <row r="179" spans="1:81" ht="17.100000000000001" customHeight="1">
      <c r="L179" s="7"/>
      <c r="M179" s="12"/>
      <c r="N179" s="33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</row>
    <row r="180" spans="1:81" ht="17.100000000000001" customHeight="1">
      <c r="L180" s="7"/>
      <c r="M180" s="12"/>
      <c r="N180" s="12"/>
      <c r="O180" s="211"/>
      <c r="P180" s="211"/>
      <c r="Q180" s="211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</row>
    <row r="181" spans="1:81" ht="17.100000000000001" customHeight="1">
      <c r="L181" s="7"/>
      <c r="M181" s="12"/>
      <c r="N181" s="211" t="s">
        <v>108</v>
      </c>
      <c r="O181" s="12"/>
      <c r="P181" s="12"/>
      <c r="Q181" s="12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</row>
    <row r="182" spans="1:81" ht="17.100000000000001" customHeight="1"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</row>
    <row r="183" spans="1:81" ht="17.100000000000001" customHeight="1">
      <c r="L183" s="12"/>
      <c r="M183" s="12"/>
      <c r="N183" s="12"/>
      <c r="O183" s="12"/>
      <c r="P183" s="12" t="s">
        <v>109</v>
      </c>
      <c r="Q183" s="12" t="s">
        <v>110</v>
      </c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</row>
    <row r="184" spans="1:81" ht="17.100000000000001" customHeight="1">
      <c r="L184" s="12"/>
      <c r="M184" s="12"/>
      <c r="N184" s="12"/>
      <c r="O184" s="23" t="s">
        <v>7</v>
      </c>
      <c r="P184" s="19">
        <v>0.15384615384615385</v>
      </c>
      <c r="Q184" s="19">
        <v>0</v>
      </c>
      <c r="R184" s="12" t="s">
        <v>111</v>
      </c>
      <c r="S184" s="12" t="s">
        <v>112</v>
      </c>
      <c r="T184" s="12" t="s">
        <v>113</v>
      </c>
      <c r="U184" s="12" t="s">
        <v>114</v>
      </c>
      <c r="V184" s="12" t="s">
        <v>115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</row>
    <row r="185" spans="1:81" ht="17.100000000000001" customHeight="1">
      <c r="L185" s="12"/>
      <c r="M185" s="12"/>
      <c r="N185" s="582"/>
      <c r="O185" s="25" t="s">
        <v>8</v>
      </c>
      <c r="P185" s="21">
        <v>0</v>
      </c>
      <c r="Q185" s="21">
        <v>0.33333333333333337</v>
      </c>
      <c r="R185" s="19">
        <v>0.23076923076923075</v>
      </c>
      <c r="S185" s="19">
        <v>0.46153846153846151</v>
      </c>
      <c r="T185" s="19">
        <v>0</v>
      </c>
      <c r="U185" s="19">
        <v>0</v>
      </c>
      <c r="V185" s="19">
        <v>0.46153846153846151</v>
      </c>
      <c r="W185" s="19"/>
      <c r="X185" s="24"/>
      <c r="Y185" s="19"/>
      <c r="Z185" s="20"/>
      <c r="AA185" s="12"/>
      <c r="AB185" s="20"/>
      <c r="AC185" s="19"/>
      <c r="AD185" s="20"/>
      <c r="AE185" s="12"/>
      <c r="AF185" s="20"/>
      <c r="AG185" s="19"/>
      <c r="AH185" s="20"/>
      <c r="AI185" s="12"/>
      <c r="AJ185" s="20"/>
      <c r="AK185" s="19"/>
      <c r="AL185" s="20"/>
      <c r="AM185" s="12"/>
      <c r="AN185" s="20"/>
      <c r="AO185" s="19"/>
      <c r="AP185" s="20"/>
      <c r="AQ185" s="12"/>
      <c r="AR185" s="20"/>
      <c r="AS185" s="19"/>
      <c r="AT185" s="20"/>
      <c r="AU185" s="12"/>
      <c r="AV185" s="20"/>
      <c r="AW185" s="19"/>
      <c r="AX185" s="20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</row>
    <row r="186" spans="1:81" ht="17.100000000000001" customHeight="1">
      <c r="L186" s="12"/>
      <c r="M186" s="12"/>
      <c r="N186" s="583"/>
      <c r="O186" s="25" t="s">
        <v>9</v>
      </c>
      <c r="P186" s="21">
        <v>0.05</v>
      </c>
      <c r="Q186" s="21">
        <v>2.5000000000000001E-2</v>
      </c>
      <c r="R186" s="21">
        <v>0.33333333333333337</v>
      </c>
      <c r="S186" s="21">
        <v>0.66666666666666674</v>
      </c>
      <c r="T186" s="21">
        <v>0</v>
      </c>
      <c r="U186" s="21">
        <v>0</v>
      </c>
      <c r="V186" s="21">
        <v>0.33333333333333337</v>
      </c>
      <c r="W186" s="21"/>
      <c r="X186" s="26"/>
      <c r="Y186" s="21"/>
      <c r="Z186" s="22"/>
      <c r="AA186" s="12"/>
      <c r="AB186" s="22"/>
      <c r="AC186" s="21"/>
      <c r="AD186" s="22"/>
      <c r="AE186" s="12"/>
      <c r="AF186" s="22"/>
      <c r="AG186" s="21"/>
      <c r="AH186" s="22"/>
      <c r="AI186" s="12"/>
      <c r="AJ186" s="22"/>
      <c r="AK186" s="21"/>
      <c r="AL186" s="22"/>
      <c r="AM186" s="12"/>
      <c r="AN186" s="22"/>
      <c r="AO186" s="21"/>
      <c r="AP186" s="22"/>
      <c r="AQ186" s="12"/>
      <c r="AR186" s="22"/>
      <c r="AS186" s="21"/>
      <c r="AT186" s="22"/>
      <c r="AU186" s="12"/>
      <c r="AV186" s="22"/>
      <c r="AW186" s="21"/>
      <c r="AX186" s="2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</row>
    <row r="187" spans="1:81" ht="17.100000000000001" customHeight="1">
      <c r="L187" s="12"/>
      <c r="M187" s="12"/>
      <c r="N187" s="583"/>
      <c r="O187" s="27"/>
      <c r="P187" s="28"/>
      <c r="Q187" s="29"/>
      <c r="R187" s="21">
        <v>0.3</v>
      </c>
      <c r="S187" s="21">
        <v>0.42499999999999999</v>
      </c>
      <c r="T187" s="21">
        <v>0</v>
      </c>
      <c r="U187" s="21">
        <v>0</v>
      </c>
      <c r="V187" s="21">
        <v>0.375</v>
      </c>
      <c r="W187" s="21"/>
      <c r="X187" s="26"/>
      <c r="Y187" s="21"/>
      <c r="Z187" s="22"/>
      <c r="AA187" s="12"/>
      <c r="AB187" s="22"/>
      <c r="AC187" s="21"/>
      <c r="AD187" s="22"/>
      <c r="AE187" s="12"/>
      <c r="AF187" s="22"/>
      <c r="AG187" s="21"/>
      <c r="AH187" s="22"/>
      <c r="AI187" s="12"/>
      <c r="AJ187" s="22"/>
      <c r="AK187" s="21"/>
      <c r="AL187" s="22"/>
      <c r="AM187" s="12"/>
      <c r="AN187" s="22"/>
      <c r="AO187" s="21"/>
      <c r="AP187" s="22"/>
      <c r="AQ187" s="12"/>
      <c r="AR187" s="22"/>
      <c r="AS187" s="21"/>
      <c r="AT187" s="22"/>
      <c r="AU187" s="12"/>
      <c r="AV187" s="22"/>
      <c r="AW187" s="21"/>
      <c r="AX187" s="2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</row>
    <row r="188" spans="1:81" ht="17.100000000000001" customHeight="1">
      <c r="L188" s="12"/>
      <c r="M188" s="12"/>
      <c r="N188" s="584"/>
      <c r="O188" s="12"/>
      <c r="P188" s="12"/>
      <c r="Q188" s="12"/>
      <c r="R188" s="30"/>
      <c r="S188" s="29"/>
      <c r="T188" s="30"/>
      <c r="U188" s="29"/>
      <c r="V188" s="30"/>
      <c r="W188" s="29"/>
      <c r="X188" s="30"/>
      <c r="Y188" s="29"/>
      <c r="Z188" s="30"/>
      <c r="AA188" s="29"/>
      <c r="AB188" s="30"/>
      <c r="AC188" s="29"/>
      <c r="AD188" s="30"/>
      <c r="AE188" s="29"/>
      <c r="AF188" s="30"/>
      <c r="AG188" s="29"/>
      <c r="AH188" s="30"/>
      <c r="AI188" s="29"/>
      <c r="AJ188" s="30"/>
      <c r="AK188" s="29"/>
      <c r="AL188" s="30"/>
      <c r="AM188" s="29"/>
      <c r="AN188" s="30"/>
      <c r="AO188" s="29"/>
      <c r="AP188" s="30"/>
      <c r="AQ188" s="29"/>
      <c r="AR188" s="30"/>
      <c r="AS188" s="29"/>
      <c r="AT188" s="30"/>
      <c r="AU188" s="29"/>
      <c r="AV188" s="30"/>
      <c r="AW188" s="29"/>
      <c r="AX188" s="30"/>
      <c r="AY188" s="31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</row>
    <row r="189" spans="1:81" ht="17.100000000000001" customHeight="1"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</row>
    <row r="190" spans="1:81" ht="17.100000000000001" customHeight="1">
      <c r="L190" s="12"/>
      <c r="M190" s="12"/>
      <c r="N190" s="12" t="s">
        <v>75</v>
      </c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</row>
    <row r="191" spans="1:81" ht="17.100000000000001" customHeight="1">
      <c r="L191" s="12"/>
      <c r="M191" s="12"/>
      <c r="N191" s="12"/>
      <c r="O191" s="12" t="s">
        <v>77</v>
      </c>
      <c r="P191" s="12" t="s">
        <v>33</v>
      </c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</row>
    <row r="192" spans="1:81" ht="17.100000000000001" customHeight="1">
      <c r="L192" s="12"/>
      <c r="M192" s="12"/>
      <c r="N192" s="12" t="s">
        <v>76</v>
      </c>
      <c r="O192" s="135">
        <v>0.75</v>
      </c>
      <c r="P192" s="136">
        <v>0.25</v>
      </c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81" ht="17.100000000000001" customHeight="1">
      <c r="L193" s="12"/>
      <c r="M193" s="134" t="s">
        <v>7</v>
      </c>
      <c r="N193" s="135">
        <v>0</v>
      </c>
      <c r="O193" s="139">
        <v>0</v>
      </c>
      <c r="P193" s="140">
        <v>1</v>
      </c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81" ht="17.100000000000001" customHeight="1">
      <c r="L194" s="12"/>
      <c r="M194" s="138" t="s">
        <v>8</v>
      </c>
      <c r="N194" s="139">
        <v>0</v>
      </c>
      <c r="O194" s="139">
        <v>0.25</v>
      </c>
      <c r="P194" s="140">
        <v>0.66666666666666674</v>
      </c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81" ht="17.100000000000001" customHeight="1">
      <c r="L195" s="12"/>
      <c r="M195" s="138" t="s">
        <v>9</v>
      </c>
      <c r="N195" s="139">
        <v>8.3333333333333343E-2</v>
      </c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81" ht="17.100000000000001" customHeight="1">
      <c r="A196" s="16" t="s">
        <v>272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</row>
    <row r="197" spans="1:81" ht="17.100000000000001" customHeight="1">
      <c r="L197" s="12"/>
      <c r="M197" s="12"/>
      <c r="N197" s="12"/>
      <c r="O197" s="183"/>
      <c r="P197" s="183"/>
      <c r="Q197" s="183"/>
      <c r="R197" s="12"/>
      <c r="S197" s="12"/>
      <c r="T197" s="12"/>
      <c r="U197" s="12"/>
      <c r="V197" s="12"/>
      <c r="W197" s="12"/>
      <c r="X197" s="12"/>
      <c r="Y197" s="12"/>
      <c r="Z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</row>
    <row r="198" spans="1:81" ht="17.100000000000001" customHeight="1">
      <c r="L198" s="12"/>
      <c r="M198" s="12"/>
      <c r="N198" s="183"/>
      <c r="O198" s="213"/>
      <c r="P198" s="218" t="s">
        <v>121</v>
      </c>
      <c r="Q198" s="219"/>
      <c r="R198" s="183"/>
      <c r="S198" s="183"/>
      <c r="T198" s="183"/>
      <c r="U198" s="183"/>
      <c r="V198" s="183"/>
      <c r="W198" s="183"/>
      <c r="X198" s="183"/>
      <c r="Y198" s="183"/>
      <c r="Z198" s="183"/>
      <c r="AA198" s="170"/>
      <c r="AB198" s="170"/>
      <c r="AC198" s="170"/>
      <c r="AD198" s="170"/>
      <c r="AE198" s="170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</row>
    <row r="199" spans="1:81" ht="15" customHeight="1">
      <c r="L199" s="7"/>
      <c r="M199" s="12"/>
      <c r="N199" s="212"/>
      <c r="O199" s="215"/>
      <c r="P199" s="40" t="s">
        <v>122</v>
      </c>
      <c r="Q199" s="41" t="s">
        <v>123</v>
      </c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219"/>
      <c r="AL199" s="219"/>
      <c r="AM199" s="219"/>
      <c r="AN199" s="219"/>
      <c r="AO199" s="219"/>
      <c r="AP199" s="219"/>
      <c r="AQ199" s="220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</row>
    <row r="200" spans="1:81" ht="17.100000000000001" customHeight="1">
      <c r="L200" s="7"/>
      <c r="M200" s="12"/>
      <c r="N200" s="214"/>
      <c r="O200" s="217"/>
      <c r="P200" s="34" t="s">
        <v>4</v>
      </c>
      <c r="Q200" s="35" t="s">
        <v>4</v>
      </c>
      <c r="R200" s="41" t="s">
        <v>124</v>
      </c>
      <c r="S200" s="41" t="s">
        <v>125</v>
      </c>
      <c r="T200" s="41" t="s">
        <v>126</v>
      </c>
      <c r="U200" s="41" t="s">
        <v>127</v>
      </c>
      <c r="V200" s="41" t="s">
        <v>128</v>
      </c>
      <c r="W200" s="41" t="s">
        <v>129</v>
      </c>
      <c r="X200" s="41" t="s">
        <v>130</v>
      </c>
      <c r="Y200" s="41" t="s">
        <v>131</v>
      </c>
      <c r="Z200" s="41" t="s">
        <v>132</v>
      </c>
      <c r="AA200" s="41" t="s">
        <v>133</v>
      </c>
      <c r="AB200" s="41" t="s">
        <v>134</v>
      </c>
      <c r="AC200" s="41" t="s">
        <v>135</v>
      </c>
      <c r="AD200" s="41" t="s">
        <v>136</v>
      </c>
      <c r="AE200" s="41" t="s">
        <v>137</v>
      </c>
      <c r="AF200" s="222" t="s">
        <v>138</v>
      </c>
      <c r="AG200" s="222" t="s">
        <v>139</v>
      </c>
      <c r="AH200" s="222" t="s">
        <v>140</v>
      </c>
      <c r="AI200" s="222" t="s">
        <v>141</v>
      </c>
      <c r="AJ200" s="222" t="s">
        <v>142</v>
      </c>
      <c r="AK200" s="222" t="s">
        <v>143</v>
      </c>
      <c r="AL200" s="222" t="s">
        <v>144</v>
      </c>
      <c r="AM200" s="222" t="s">
        <v>145</v>
      </c>
      <c r="AN200" s="222" t="s">
        <v>146</v>
      </c>
      <c r="AO200" s="222" t="s">
        <v>147</v>
      </c>
      <c r="AP200" s="222" t="s">
        <v>148</v>
      </c>
      <c r="AQ200" s="223" t="s">
        <v>149</v>
      </c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</row>
    <row r="201" spans="1:81" ht="17.100000000000001" customHeight="1">
      <c r="L201" s="7"/>
      <c r="M201" s="12"/>
      <c r="N201" s="216"/>
      <c r="O201" s="23" t="s">
        <v>7</v>
      </c>
      <c r="P201" s="37">
        <v>0</v>
      </c>
      <c r="Q201" s="20">
        <v>0</v>
      </c>
      <c r="R201" s="35" t="s">
        <v>4</v>
      </c>
      <c r="S201" s="35" t="s">
        <v>4</v>
      </c>
      <c r="T201" s="35" t="s">
        <v>4</v>
      </c>
      <c r="U201" s="35" t="s">
        <v>4</v>
      </c>
      <c r="V201" s="35" t="s">
        <v>4</v>
      </c>
      <c r="W201" s="35" t="s">
        <v>4</v>
      </c>
      <c r="X201" s="35" t="s">
        <v>4</v>
      </c>
      <c r="Y201" s="35" t="s">
        <v>4</v>
      </c>
      <c r="Z201" s="35" t="s">
        <v>4</v>
      </c>
      <c r="AA201" s="35" t="s">
        <v>4</v>
      </c>
      <c r="AB201" s="35" t="s">
        <v>4</v>
      </c>
      <c r="AC201" s="35" t="s">
        <v>4</v>
      </c>
      <c r="AD201" s="35" t="s">
        <v>4</v>
      </c>
      <c r="AE201" s="35" t="s">
        <v>4</v>
      </c>
      <c r="AF201" s="35" t="s">
        <v>4</v>
      </c>
      <c r="AG201" s="35" t="s">
        <v>4</v>
      </c>
      <c r="AH201" s="35" t="s">
        <v>4</v>
      </c>
      <c r="AI201" s="35" t="s">
        <v>4</v>
      </c>
      <c r="AJ201" s="35" t="s">
        <v>4</v>
      </c>
      <c r="AK201" s="35" t="s">
        <v>4</v>
      </c>
      <c r="AL201" s="35" t="s">
        <v>4</v>
      </c>
      <c r="AM201" s="35" t="s">
        <v>4</v>
      </c>
      <c r="AN201" s="35" t="s">
        <v>4</v>
      </c>
      <c r="AO201" s="35" t="s">
        <v>4</v>
      </c>
      <c r="AP201" s="35" t="s">
        <v>4</v>
      </c>
      <c r="AQ201" s="36" t="s">
        <v>4</v>
      </c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</row>
    <row r="202" spans="1:81" ht="17.100000000000001" customHeight="1">
      <c r="L202" s="7"/>
      <c r="M202" s="12"/>
      <c r="N202" s="582" t="s">
        <v>6</v>
      </c>
      <c r="O202" s="25" t="s">
        <v>8</v>
      </c>
      <c r="P202" s="38">
        <v>0</v>
      </c>
      <c r="Q202" s="22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1</v>
      </c>
      <c r="AF202" s="20">
        <v>0</v>
      </c>
      <c r="AG202" s="20">
        <v>0</v>
      </c>
      <c r="AH202" s="20">
        <v>0</v>
      </c>
      <c r="AI202" s="20">
        <v>0</v>
      </c>
      <c r="AJ202" s="20">
        <v>1</v>
      </c>
      <c r="AK202" s="20">
        <v>1</v>
      </c>
      <c r="AL202" s="20">
        <v>1</v>
      </c>
      <c r="AM202" s="20">
        <v>6</v>
      </c>
      <c r="AN202" s="20">
        <v>3</v>
      </c>
      <c r="AO202" s="20">
        <v>0</v>
      </c>
      <c r="AP202" s="20">
        <v>0</v>
      </c>
      <c r="AQ202" s="42">
        <v>0</v>
      </c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</row>
    <row r="203" spans="1:81" ht="17.100000000000001" customHeight="1">
      <c r="L203" s="7"/>
      <c r="M203" s="12"/>
      <c r="N203" s="583"/>
      <c r="O203" s="25" t="s">
        <v>9</v>
      </c>
      <c r="P203" s="38">
        <v>1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1</v>
      </c>
      <c r="AK203" s="22">
        <v>0</v>
      </c>
      <c r="AL203" s="22">
        <v>0</v>
      </c>
      <c r="AM203" s="22">
        <v>2</v>
      </c>
      <c r="AN203" s="22">
        <v>0</v>
      </c>
      <c r="AO203" s="22">
        <v>0</v>
      </c>
      <c r="AP203" s="22">
        <v>0</v>
      </c>
      <c r="AQ203" s="43">
        <v>0</v>
      </c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</row>
    <row r="204" spans="1:81" ht="17.100000000000001" customHeight="1">
      <c r="L204" s="7"/>
      <c r="M204" s="12"/>
      <c r="N204" s="583"/>
      <c r="O204" s="27" t="s">
        <v>10</v>
      </c>
      <c r="P204" s="28">
        <v>1</v>
      </c>
      <c r="Q204" s="30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1</v>
      </c>
      <c r="X204" s="22">
        <v>1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1</v>
      </c>
      <c r="AH204" s="22">
        <v>6</v>
      </c>
      <c r="AI204" s="22">
        <v>1</v>
      </c>
      <c r="AJ204" s="22">
        <v>3</v>
      </c>
      <c r="AK204" s="22">
        <v>2</v>
      </c>
      <c r="AL204" s="22">
        <v>0</v>
      </c>
      <c r="AM204" s="22">
        <v>22</v>
      </c>
      <c r="AN204" s="22">
        <v>1</v>
      </c>
      <c r="AO204" s="22">
        <v>0</v>
      </c>
      <c r="AP204" s="22">
        <v>0</v>
      </c>
      <c r="AQ204" s="43">
        <v>1</v>
      </c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</row>
    <row r="205" spans="1:81" ht="17.100000000000001" customHeight="1">
      <c r="L205" s="7"/>
      <c r="M205" s="12"/>
      <c r="N205" s="584"/>
      <c r="O205" s="12"/>
      <c r="P205" s="12"/>
      <c r="Q205" s="12"/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1</v>
      </c>
      <c r="X205" s="30">
        <v>1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1</v>
      </c>
      <c r="AF205" s="30">
        <v>0</v>
      </c>
      <c r="AG205" s="30">
        <v>1</v>
      </c>
      <c r="AH205" s="30">
        <v>6</v>
      </c>
      <c r="AI205" s="30">
        <v>1</v>
      </c>
      <c r="AJ205" s="30">
        <v>5</v>
      </c>
      <c r="AK205" s="30">
        <v>3</v>
      </c>
      <c r="AL205" s="30">
        <v>1</v>
      </c>
      <c r="AM205" s="30">
        <v>30</v>
      </c>
      <c r="AN205" s="30">
        <v>4</v>
      </c>
      <c r="AO205" s="30">
        <v>0</v>
      </c>
      <c r="AP205" s="30">
        <v>0</v>
      </c>
      <c r="AQ205" s="44">
        <v>1</v>
      </c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</row>
    <row r="206" spans="1:81" ht="17.100000000000001" customHeight="1">
      <c r="L206" s="7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</row>
    <row r="207" spans="1:81" ht="17.100000000000001" customHeight="1">
      <c r="L207" s="7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</row>
    <row r="208" spans="1:81" ht="17.100000000000001" customHeight="1">
      <c r="L208" s="7"/>
      <c r="M208" s="12"/>
      <c r="N208" s="32" t="s">
        <v>263</v>
      </c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</row>
    <row r="209" spans="1:81" ht="17.100000000000001" customHeight="1">
      <c r="L209" s="7"/>
      <c r="M209" s="12"/>
      <c r="N209" s="12"/>
      <c r="O209" s="211"/>
      <c r="P209" s="211"/>
      <c r="Q209" s="211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</row>
    <row r="210" spans="1:81" ht="17.100000000000001" customHeight="1">
      <c r="L210" s="7"/>
      <c r="M210" s="12"/>
      <c r="N210" s="211" t="s">
        <v>150</v>
      </c>
      <c r="O210" s="12"/>
      <c r="P210" s="12"/>
      <c r="Q210" s="12"/>
      <c r="R210" s="211"/>
      <c r="S210" s="211"/>
      <c r="T210" s="211"/>
      <c r="U210" s="211"/>
      <c r="V210" s="211"/>
      <c r="W210" s="211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</row>
    <row r="211" spans="1:81" ht="17.100000000000001" customHeight="1">
      <c r="L211" s="7"/>
      <c r="M211" s="12"/>
      <c r="N211" s="12"/>
      <c r="O211" s="12"/>
      <c r="P211" s="12" t="s">
        <v>151</v>
      </c>
      <c r="Q211" s="12" t="s">
        <v>152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</row>
    <row r="212" spans="1:81" ht="17.100000000000001" customHeight="1">
      <c r="L212" s="7"/>
      <c r="M212" s="12"/>
      <c r="N212" s="12"/>
      <c r="O212" s="23" t="s">
        <v>7</v>
      </c>
      <c r="P212" s="45">
        <v>4.9166666666666661</v>
      </c>
      <c r="Q212" s="46">
        <v>5.5833333333333339</v>
      </c>
      <c r="R212" s="12" t="s">
        <v>153</v>
      </c>
      <c r="S212" s="12" t="s">
        <v>154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</row>
    <row r="213" spans="1:81" ht="17.100000000000001" customHeight="1">
      <c r="L213" s="7"/>
      <c r="M213" s="12"/>
      <c r="N213" s="582" t="s">
        <v>6</v>
      </c>
      <c r="O213" s="25" t="s">
        <v>8</v>
      </c>
      <c r="P213" s="48">
        <v>6.666666666666667</v>
      </c>
      <c r="Q213" s="49">
        <v>6.666666666666667</v>
      </c>
      <c r="R213" s="46">
        <v>4.083333333333333</v>
      </c>
      <c r="S213" s="46">
        <v>4.9166666666666661</v>
      </c>
      <c r="T213" s="12"/>
      <c r="U213" s="46"/>
      <c r="V213" s="12"/>
      <c r="W213" s="47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</row>
    <row r="214" spans="1:81" ht="17.100000000000001" customHeight="1">
      <c r="L214" s="7"/>
      <c r="M214" s="12"/>
      <c r="N214" s="583"/>
      <c r="O214" s="25" t="s">
        <v>9</v>
      </c>
      <c r="P214" s="48">
        <v>5.4666666666666668</v>
      </c>
      <c r="Q214" s="49">
        <v>4.7</v>
      </c>
      <c r="R214" s="49">
        <v>5</v>
      </c>
      <c r="S214" s="49">
        <v>6</v>
      </c>
      <c r="T214" s="12"/>
      <c r="U214" s="49"/>
      <c r="V214" s="12"/>
      <c r="W214" s="50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</row>
    <row r="215" spans="1:81" ht="17.100000000000001" customHeight="1">
      <c r="A215" s="16" t="s">
        <v>74</v>
      </c>
      <c r="L215" s="7"/>
      <c r="M215" s="12"/>
      <c r="N215" s="583"/>
      <c r="O215" s="27"/>
      <c r="P215" s="51"/>
      <c r="Q215" s="52"/>
      <c r="R215" s="49">
        <v>4.7000000000000011</v>
      </c>
      <c r="S215" s="49">
        <v>5.3</v>
      </c>
      <c r="T215" s="12"/>
      <c r="U215" s="49"/>
      <c r="V215" s="12"/>
      <c r="W215" s="50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</row>
    <row r="216" spans="1:81" ht="17.100000000000001" customHeight="1">
      <c r="A216" s="187" t="s">
        <v>334</v>
      </c>
      <c r="L216" s="7"/>
      <c r="M216" s="12"/>
      <c r="N216" s="584"/>
      <c r="O216" s="12"/>
      <c r="P216" s="12"/>
      <c r="Q216" s="12"/>
      <c r="R216" s="52"/>
      <c r="S216" s="52"/>
      <c r="T216" s="52"/>
      <c r="U216" s="52"/>
      <c r="V216" s="52"/>
      <c r="W216" s="53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</row>
    <row r="217" spans="1:81" ht="17.100000000000001" customHeight="1">
      <c r="L217" s="7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</row>
    <row r="218" spans="1:81" ht="17.100000000000001" customHeight="1">
      <c r="L218" s="7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</row>
    <row r="219" spans="1:81" ht="17.100000000000001" customHeight="1">
      <c r="L219" s="7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</row>
    <row r="220" spans="1:81" ht="17.100000000000001" customHeight="1">
      <c r="L220" s="7"/>
      <c r="M220" s="12"/>
      <c r="N220" s="33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</row>
    <row r="221" spans="1:81" ht="17.100000000000001" customHeight="1">
      <c r="L221" s="7"/>
      <c r="M221" s="12"/>
      <c r="N221" s="12"/>
      <c r="O221" s="211"/>
      <c r="P221" s="211"/>
      <c r="Q221" s="211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</row>
    <row r="222" spans="1:81" ht="17.100000000000001" customHeight="1">
      <c r="L222" s="7"/>
      <c r="M222" s="12"/>
      <c r="N222" s="211" t="s">
        <v>150</v>
      </c>
      <c r="O222" s="12"/>
      <c r="P222" s="12"/>
      <c r="Q222" s="12"/>
      <c r="R222" s="211"/>
      <c r="S222" s="211"/>
      <c r="T222" s="211"/>
      <c r="U222" s="211"/>
      <c r="V222" s="211"/>
      <c r="W222" s="211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</row>
    <row r="223" spans="1:81" ht="17.100000000000001" customHeight="1">
      <c r="L223" s="7"/>
      <c r="M223" s="12"/>
      <c r="N223" s="12"/>
      <c r="O223" s="12"/>
      <c r="P223" s="12" t="s">
        <v>157</v>
      </c>
      <c r="Q223" s="12" t="s">
        <v>158</v>
      </c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</row>
    <row r="224" spans="1:81" ht="17.100000000000001" customHeight="1">
      <c r="L224" s="7"/>
      <c r="M224" s="12"/>
      <c r="N224" s="12"/>
      <c r="O224" s="23" t="s">
        <v>7</v>
      </c>
      <c r="P224" s="45">
        <v>5.6666666666666661</v>
      </c>
      <c r="Q224" s="46">
        <v>4.5833333333333339</v>
      </c>
      <c r="R224" s="12" t="s">
        <v>159</v>
      </c>
      <c r="S224" s="12" t="s">
        <v>160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</row>
    <row r="225" spans="1:81" ht="17.100000000000001" customHeight="1">
      <c r="L225" s="7"/>
      <c r="M225" s="12"/>
      <c r="N225" s="582" t="s">
        <v>6</v>
      </c>
      <c r="O225" s="25" t="s">
        <v>8</v>
      </c>
      <c r="P225" s="48">
        <v>5.666666666666667</v>
      </c>
      <c r="Q225" s="49">
        <v>6</v>
      </c>
      <c r="R225" s="46">
        <v>5.333333333333333</v>
      </c>
      <c r="S225" s="46">
        <v>5.333333333333333</v>
      </c>
      <c r="T225" s="12"/>
      <c r="U225" s="46"/>
      <c r="V225" s="12"/>
      <c r="W225" s="54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</row>
    <row r="226" spans="1:81" ht="17.100000000000001" customHeight="1">
      <c r="L226" s="7"/>
      <c r="M226" s="12"/>
      <c r="N226" s="583"/>
      <c r="O226" s="25" t="s">
        <v>9</v>
      </c>
      <c r="P226" s="48">
        <v>5.366666666666668</v>
      </c>
      <c r="Q226" s="49">
        <v>5.2</v>
      </c>
      <c r="R226" s="49">
        <v>6.333333333333333</v>
      </c>
      <c r="S226" s="49">
        <v>5</v>
      </c>
      <c r="T226" s="12"/>
      <c r="U226" s="55"/>
      <c r="V226" s="12"/>
      <c r="W226" s="50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</row>
    <row r="227" spans="1:81" ht="17.100000000000001" customHeight="1">
      <c r="L227" s="7"/>
      <c r="M227" s="12"/>
      <c r="N227" s="583"/>
      <c r="O227" s="27"/>
      <c r="P227" s="51"/>
      <c r="Q227" s="52"/>
      <c r="R227" s="49">
        <v>5.166666666666667</v>
      </c>
      <c r="S227" s="49">
        <v>5.7333333333333334</v>
      </c>
      <c r="T227" s="12"/>
      <c r="U227" s="49"/>
      <c r="V227" s="12"/>
      <c r="W227" s="50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</row>
    <row r="228" spans="1:81" ht="17.100000000000001" customHeight="1">
      <c r="L228" s="7"/>
      <c r="M228" s="12"/>
      <c r="N228" s="584"/>
      <c r="O228" s="12"/>
      <c r="P228" s="12"/>
      <c r="Q228" s="12"/>
      <c r="R228" s="52"/>
      <c r="S228" s="52"/>
      <c r="T228" s="52"/>
      <c r="U228" s="52"/>
      <c r="V228" s="52"/>
      <c r="W228" s="53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</row>
    <row r="229" spans="1:81" ht="17.100000000000001" customHeight="1">
      <c r="L229" s="7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</row>
    <row r="230" spans="1:81" ht="17.100000000000001" customHeight="1">
      <c r="L230" s="7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</row>
    <row r="231" spans="1:81" ht="17.100000000000001" customHeight="1">
      <c r="L231" s="7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</row>
    <row r="232" spans="1:81" ht="17.100000000000001" customHeight="1">
      <c r="L232" s="7"/>
      <c r="M232" s="12"/>
      <c r="N232" s="32" t="s">
        <v>264</v>
      </c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</row>
    <row r="233" spans="1:81" ht="17.100000000000001" customHeight="1">
      <c r="L233" s="7"/>
      <c r="M233" s="12"/>
      <c r="N233" s="3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</row>
    <row r="234" spans="1:81" ht="17.100000000000001" customHeight="1">
      <c r="L234" s="7"/>
      <c r="M234" s="12"/>
      <c r="N234" s="12"/>
      <c r="O234" s="211"/>
      <c r="P234" s="211"/>
      <c r="Q234" s="211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</row>
    <row r="235" spans="1:81" ht="17.100000000000001" customHeight="1">
      <c r="A235" s="16" t="s">
        <v>273</v>
      </c>
      <c r="L235" s="7"/>
      <c r="M235" s="12"/>
      <c r="N235" s="211"/>
      <c r="O235" s="12"/>
      <c r="P235" s="12"/>
      <c r="Q235" s="12"/>
      <c r="R235" s="211"/>
      <c r="S235" s="211"/>
      <c r="T235" s="211"/>
      <c r="U235" s="211"/>
      <c r="V235" s="211"/>
      <c r="W235" s="211"/>
      <c r="X235" s="211"/>
      <c r="Y235" s="211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</row>
    <row r="236" spans="1:81" ht="17.100000000000001" customHeight="1">
      <c r="L236" s="7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</row>
    <row r="237" spans="1:81" ht="17.100000000000001" customHeight="1">
      <c r="I237" s="186" t="s">
        <v>79</v>
      </c>
      <c r="M237" s="12"/>
      <c r="N237" s="12"/>
      <c r="O237" s="23"/>
      <c r="P237" s="45"/>
      <c r="Q237" s="46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</row>
    <row r="238" spans="1:81" ht="17.100000000000001" customHeight="1">
      <c r="G238" s="12"/>
      <c r="H238" s="12"/>
      <c r="I238" s="12"/>
      <c r="J238" s="12"/>
      <c r="K238" s="12"/>
      <c r="M238" s="12"/>
      <c r="N238" s="167"/>
      <c r="O238" s="49"/>
      <c r="P238" s="49"/>
      <c r="Q238" s="49"/>
      <c r="R238" s="46"/>
      <c r="S238" s="46"/>
      <c r="T238" s="46"/>
      <c r="U238" s="56"/>
      <c r="V238" s="12"/>
      <c r="W238" s="46"/>
      <c r="X238" s="12"/>
      <c r="Y238" s="47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</row>
    <row r="239" spans="1:81" ht="17.100000000000001" customHeight="1">
      <c r="G239" s="12"/>
      <c r="H239" s="12"/>
      <c r="I239" s="12" t="s">
        <v>81</v>
      </c>
      <c r="J239" s="12" t="s">
        <v>82</v>
      </c>
      <c r="K239" s="12"/>
      <c r="M239" s="25" t="s">
        <v>8</v>
      </c>
      <c r="N239" s="48"/>
      <c r="O239" s="49"/>
      <c r="P239" s="49"/>
      <c r="Q239" s="49"/>
      <c r="R239" s="49"/>
      <c r="S239" s="49"/>
      <c r="T239" s="12"/>
      <c r="U239" s="55"/>
      <c r="V239" s="12"/>
      <c r="W239" s="50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</row>
    <row r="240" spans="1:81" ht="17.100000000000001" customHeight="1">
      <c r="G240" s="12"/>
      <c r="H240" s="134" t="s">
        <v>7</v>
      </c>
      <c r="I240" s="135">
        <v>0.53846153846153844</v>
      </c>
      <c r="J240" s="135">
        <v>0.46153846153846151</v>
      </c>
      <c r="K240" s="12"/>
      <c r="L240" s="168"/>
      <c r="M240" s="25" t="s">
        <v>9</v>
      </c>
      <c r="N240" s="48"/>
      <c r="O240" s="52"/>
      <c r="P240" s="52"/>
      <c r="Q240" s="52"/>
      <c r="R240" s="49"/>
      <c r="S240" s="49"/>
      <c r="T240" s="12"/>
      <c r="U240" s="49"/>
      <c r="V240" s="12"/>
      <c r="W240" s="57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</row>
    <row r="241" spans="1:81" ht="17.100000000000001" customHeight="1">
      <c r="G241" s="12"/>
      <c r="H241" s="138" t="s">
        <v>8</v>
      </c>
      <c r="I241" s="139">
        <v>0.33333333333333337</v>
      </c>
      <c r="J241" s="139">
        <v>0.66666666666666674</v>
      </c>
      <c r="K241" s="12"/>
      <c r="L241" s="169"/>
      <c r="M241" s="27"/>
      <c r="N241" s="51"/>
      <c r="O241" s="12"/>
      <c r="P241" s="12"/>
      <c r="Q241" s="12"/>
      <c r="R241" s="52"/>
      <c r="S241" s="52"/>
      <c r="T241" s="52"/>
      <c r="U241" s="52"/>
      <c r="V241" s="52"/>
      <c r="W241" s="58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</row>
    <row r="242" spans="1:81" ht="17.100000000000001" customHeight="1">
      <c r="G242" s="12"/>
      <c r="H242" s="138" t="s">
        <v>9</v>
      </c>
      <c r="I242" s="139">
        <v>0.375</v>
      </c>
      <c r="J242" s="139">
        <v>0.625</v>
      </c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</row>
    <row r="243" spans="1:81" ht="17.100000000000001" customHeight="1">
      <c r="L243" s="7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</row>
    <row r="244" spans="1:81" ht="17.100000000000001" customHeight="1">
      <c r="L244" s="7"/>
      <c r="M244" s="12"/>
      <c r="N244" s="32" t="s">
        <v>265</v>
      </c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</row>
    <row r="245" spans="1:81" ht="17.100000000000001" customHeight="1">
      <c r="L245" s="7"/>
      <c r="M245" s="12"/>
      <c r="N245" s="12"/>
      <c r="O245" s="211"/>
      <c r="P245" s="211"/>
      <c r="Q245" s="211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</row>
    <row r="246" spans="1:81" ht="17.100000000000001" customHeight="1">
      <c r="L246" s="7"/>
      <c r="M246" s="12"/>
      <c r="N246" s="211" t="s">
        <v>167</v>
      </c>
      <c r="O246" s="12"/>
      <c r="P246" s="12"/>
      <c r="Q246" s="12"/>
      <c r="R246" s="211"/>
      <c r="S246" s="211"/>
      <c r="T246" s="211"/>
      <c r="U246" s="211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</row>
    <row r="247" spans="1:81" ht="17.100000000000001" customHeight="1">
      <c r="L247" s="7"/>
      <c r="M247" s="12"/>
      <c r="N247" s="12"/>
      <c r="O247" s="12"/>
      <c r="P247" s="12" t="s">
        <v>168</v>
      </c>
      <c r="Q247" s="12" t="s">
        <v>169</v>
      </c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</row>
    <row r="248" spans="1:81" ht="17.100000000000001" customHeight="1">
      <c r="L248" s="7"/>
      <c r="M248" s="12"/>
      <c r="N248" s="12"/>
      <c r="O248" s="23" t="s">
        <v>7</v>
      </c>
      <c r="P248" s="45">
        <v>5.2307692307692299</v>
      </c>
      <c r="Q248" s="46">
        <v>5.3076923076923075</v>
      </c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</row>
    <row r="249" spans="1:81" ht="17.100000000000001" customHeight="1">
      <c r="L249" s="7"/>
      <c r="M249" s="12"/>
      <c r="N249" s="582" t="s">
        <v>6</v>
      </c>
      <c r="O249" s="25" t="s">
        <v>8</v>
      </c>
      <c r="P249" s="48">
        <v>5.666666666666667</v>
      </c>
      <c r="Q249" s="49">
        <v>4.666666666666667</v>
      </c>
      <c r="R249" s="20"/>
      <c r="S249" s="12"/>
      <c r="T249" s="46"/>
      <c r="U249" s="4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</row>
    <row r="250" spans="1:81" ht="17.100000000000001" customHeight="1">
      <c r="L250" s="7"/>
      <c r="M250" s="12"/>
      <c r="N250" s="583"/>
      <c r="O250" s="25" t="s">
        <v>9</v>
      </c>
      <c r="P250" s="48">
        <v>6</v>
      </c>
      <c r="Q250" s="49">
        <v>4.4390243902439019</v>
      </c>
      <c r="R250" s="22"/>
      <c r="S250" s="12"/>
      <c r="T250" s="49"/>
      <c r="U250" s="43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</row>
    <row r="251" spans="1:81" ht="17.100000000000001" customHeight="1">
      <c r="L251" s="7"/>
      <c r="M251" s="12"/>
      <c r="N251" s="583"/>
      <c r="O251" s="27"/>
      <c r="P251" s="51"/>
      <c r="Q251" s="52"/>
      <c r="R251" s="22"/>
      <c r="S251" s="12"/>
      <c r="T251" s="49"/>
      <c r="U251" s="43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</row>
    <row r="252" spans="1:81" ht="17.100000000000001" customHeight="1">
      <c r="L252" s="7"/>
      <c r="M252" s="12"/>
      <c r="N252" s="584"/>
      <c r="O252" s="12"/>
      <c r="P252" s="12"/>
      <c r="Q252" s="12"/>
      <c r="R252" s="30"/>
      <c r="S252" s="52"/>
      <c r="T252" s="52"/>
      <c r="U252" s="44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</row>
    <row r="253" spans="1:81" ht="17.100000000000001" customHeight="1">
      <c r="L253" s="7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</row>
    <row r="254" spans="1:81" ht="17.100000000000001" customHeight="1">
      <c r="A254" s="16" t="s">
        <v>274</v>
      </c>
      <c r="L254" s="7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</row>
    <row r="255" spans="1:81" ht="17.100000000000001" customHeight="1">
      <c r="L255" s="7"/>
      <c r="M255" s="12"/>
      <c r="N255" s="33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</row>
    <row r="256" spans="1:81" ht="17.100000000000001" customHeight="1">
      <c r="L256" s="7"/>
      <c r="M256" s="12"/>
      <c r="N256" s="12"/>
      <c r="O256" s="211"/>
      <c r="P256" s="211"/>
      <c r="Q256" s="211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</row>
    <row r="257" spans="12:81" ht="17.100000000000001" customHeight="1">
      <c r="L257" s="7"/>
      <c r="M257" s="12"/>
      <c r="N257" s="211" t="s">
        <v>170</v>
      </c>
      <c r="O257" s="12"/>
      <c r="P257" s="12"/>
      <c r="Q257" s="12"/>
      <c r="R257" s="211"/>
      <c r="S257" s="211"/>
      <c r="T257" s="211"/>
      <c r="U257" s="211"/>
      <c r="V257" s="211"/>
      <c r="W257" s="211"/>
      <c r="X257" s="211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</row>
    <row r="258" spans="12:81" ht="17.100000000000001" customHeight="1">
      <c r="L258" s="7"/>
      <c r="M258" s="12"/>
      <c r="N258" s="12"/>
      <c r="O258" s="12"/>
      <c r="P258" s="12" t="s">
        <v>171</v>
      </c>
      <c r="Q258" s="12" t="s">
        <v>172</v>
      </c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</row>
    <row r="259" spans="12:81" ht="17.100000000000001" customHeight="1">
      <c r="L259" s="7"/>
      <c r="M259" s="12"/>
      <c r="N259" s="12"/>
      <c r="O259" s="23" t="s">
        <v>7</v>
      </c>
      <c r="P259" s="45">
        <v>5.6923076923076916</v>
      </c>
      <c r="Q259" s="46">
        <v>2.2307692307692313</v>
      </c>
      <c r="R259" s="12" t="s">
        <v>173</v>
      </c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</row>
    <row r="260" spans="12:81" ht="17.100000000000001" customHeight="1">
      <c r="L260" s="7"/>
      <c r="M260" s="12"/>
      <c r="N260" s="582" t="s">
        <v>6</v>
      </c>
      <c r="O260" s="25" t="s">
        <v>8</v>
      </c>
      <c r="P260" s="48">
        <v>5.333333333333333</v>
      </c>
      <c r="Q260" s="49">
        <v>3.3333333333333335</v>
      </c>
      <c r="R260" s="46">
        <v>4.6923076923076916</v>
      </c>
      <c r="S260" s="12"/>
      <c r="T260" s="46"/>
      <c r="U260" s="20"/>
      <c r="V260" s="12"/>
      <c r="W260" s="46"/>
      <c r="X260" s="4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</row>
    <row r="261" spans="12:81" ht="17.100000000000001" customHeight="1">
      <c r="L261" s="7"/>
      <c r="M261" s="12"/>
      <c r="N261" s="583"/>
      <c r="O261" s="25" t="s">
        <v>9</v>
      </c>
      <c r="P261" s="48">
        <v>5.8292682926829267</v>
      </c>
      <c r="Q261" s="49">
        <v>2.4390243902439024</v>
      </c>
      <c r="R261" s="49">
        <v>5</v>
      </c>
      <c r="S261" s="12"/>
      <c r="T261" s="49"/>
      <c r="U261" s="22"/>
      <c r="V261" s="12"/>
      <c r="W261" s="49"/>
      <c r="X261" s="43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</row>
    <row r="262" spans="12:81" ht="17.100000000000001" customHeight="1">
      <c r="L262" s="7"/>
      <c r="M262" s="12"/>
      <c r="N262" s="583"/>
      <c r="O262" s="27"/>
      <c r="P262" s="51"/>
      <c r="Q262" s="52"/>
      <c r="R262" s="49">
        <v>4.0731707317073171</v>
      </c>
      <c r="S262" s="12"/>
      <c r="T262" s="49"/>
      <c r="U262" s="22"/>
      <c r="V262" s="12"/>
      <c r="W262" s="49"/>
      <c r="X262" s="43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</row>
    <row r="263" spans="12:81" ht="17.100000000000001" customHeight="1">
      <c r="L263" s="7"/>
      <c r="M263" s="12"/>
      <c r="N263" s="584"/>
      <c r="O263" s="12"/>
      <c r="P263" s="12"/>
      <c r="Q263" s="12"/>
      <c r="R263" s="52"/>
      <c r="S263" s="12"/>
      <c r="T263" s="52"/>
      <c r="U263" s="30"/>
      <c r="V263" s="12"/>
      <c r="W263" s="52"/>
      <c r="X263" s="44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</row>
    <row r="264" spans="12:81" ht="17.100000000000001" customHeight="1">
      <c r="L264" s="7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 t="s">
        <v>80</v>
      </c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</row>
    <row r="265" spans="12:81" ht="17.100000000000001" customHeight="1">
      <c r="L265" s="7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</row>
    <row r="266" spans="12:81" ht="17.100000000000001" customHeight="1">
      <c r="L266" s="7"/>
      <c r="M266" s="12"/>
      <c r="N266" s="33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 t="s">
        <v>83</v>
      </c>
      <c r="AT266" s="12" t="s">
        <v>84</v>
      </c>
      <c r="AU266" s="12" t="s">
        <v>85</v>
      </c>
      <c r="AV266" s="12" t="s">
        <v>86</v>
      </c>
      <c r="AW266" s="12" t="s">
        <v>87</v>
      </c>
      <c r="AX266" s="12" t="s">
        <v>88</v>
      </c>
      <c r="AY266" s="12" t="s">
        <v>89</v>
      </c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</row>
    <row r="267" spans="12:81" ht="17.100000000000001" customHeight="1">
      <c r="L267" s="7"/>
      <c r="M267" s="12"/>
      <c r="N267" s="12"/>
      <c r="O267" s="211"/>
      <c r="P267" s="211"/>
      <c r="Q267" s="211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34" t="s">
        <v>7</v>
      </c>
      <c r="AS267" s="135">
        <v>0.92307692307692302</v>
      </c>
      <c r="AT267" s="135">
        <v>0</v>
      </c>
      <c r="AU267" s="135">
        <v>0</v>
      </c>
      <c r="AV267" s="135">
        <v>7.6923076923076927E-2</v>
      </c>
      <c r="AW267" s="135">
        <v>0</v>
      </c>
      <c r="AX267" s="135">
        <v>0</v>
      </c>
      <c r="AY267" s="136">
        <v>0</v>
      </c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</row>
    <row r="268" spans="12:81" ht="17.100000000000001" customHeight="1">
      <c r="L268" s="7"/>
      <c r="M268" s="12"/>
      <c r="N268" s="211" t="s">
        <v>174</v>
      </c>
      <c r="O268" s="12"/>
      <c r="P268" s="12"/>
      <c r="Q268" s="12"/>
      <c r="R268" s="211"/>
      <c r="S268" s="211"/>
      <c r="T268" s="211"/>
      <c r="U268" s="211"/>
      <c r="V268" s="211"/>
      <c r="W268" s="211"/>
      <c r="X268" s="211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38" t="s">
        <v>8</v>
      </c>
      <c r="AS268" s="139">
        <v>1</v>
      </c>
      <c r="AT268" s="139">
        <v>0</v>
      </c>
      <c r="AU268" s="139">
        <v>0</v>
      </c>
      <c r="AV268" s="139">
        <v>0</v>
      </c>
      <c r="AW268" s="139">
        <v>0</v>
      </c>
      <c r="AX268" s="139">
        <v>0</v>
      </c>
      <c r="AY268" s="140">
        <v>0</v>
      </c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</row>
    <row r="269" spans="12:81" ht="17.100000000000001" customHeight="1">
      <c r="L269" s="7"/>
      <c r="M269" s="12"/>
      <c r="N269" s="12"/>
      <c r="O269" s="12"/>
      <c r="P269" s="12" t="s">
        <v>175</v>
      </c>
      <c r="Q269" s="12" t="s">
        <v>176</v>
      </c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38" t="s">
        <v>9</v>
      </c>
      <c r="AS269" s="139">
        <v>0.82499999999999996</v>
      </c>
      <c r="AT269" s="139">
        <v>2.5000000000000001E-2</v>
      </c>
      <c r="AU269" s="139">
        <v>0</v>
      </c>
      <c r="AV269" s="139">
        <v>0</v>
      </c>
      <c r="AW269" s="139">
        <v>0.05</v>
      </c>
      <c r="AX269" s="139">
        <v>7.4999999999999997E-2</v>
      </c>
      <c r="AY269" s="140">
        <v>2.5000000000000001E-2</v>
      </c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</row>
    <row r="270" spans="12:81" ht="17.100000000000001" customHeight="1">
      <c r="L270" s="7"/>
      <c r="M270" s="12"/>
      <c r="N270" s="12"/>
      <c r="O270" s="23" t="s">
        <v>7</v>
      </c>
      <c r="P270" s="45">
        <v>3.6923076923076925</v>
      </c>
      <c r="Q270" s="46">
        <v>3.9230769230769234</v>
      </c>
      <c r="R270" s="12" t="s">
        <v>177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</row>
    <row r="271" spans="12:81" ht="17.100000000000001" customHeight="1">
      <c r="L271" s="7"/>
      <c r="M271" s="12"/>
      <c r="N271" s="582" t="s">
        <v>6</v>
      </c>
      <c r="O271" s="25" t="s">
        <v>8</v>
      </c>
      <c r="P271" s="48">
        <v>5.333333333333333</v>
      </c>
      <c r="Q271" s="49">
        <v>3.6666666666666665</v>
      </c>
      <c r="R271" s="46">
        <v>4.0769230769230775</v>
      </c>
      <c r="S271" s="12"/>
      <c r="T271" s="46"/>
      <c r="U271" s="20"/>
      <c r="V271" s="12"/>
      <c r="W271" s="46"/>
      <c r="X271" s="4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</row>
    <row r="272" spans="12:81" ht="17.100000000000001" customHeight="1">
      <c r="L272" s="7"/>
      <c r="M272" s="12"/>
      <c r="N272" s="583"/>
      <c r="O272" s="25" t="s">
        <v>9</v>
      </c>
      <c r="P272" s="48">
        <v>4.3902439024390247</v>
      </c>
      <c r="Q272" s="49">
        <v>3.2195121951219519</v>
      </c>
      <c r="R272" s="49">
        <v>5</v>
      </c>
      <c r="S272" s="12"/>
      <c r="T272" s="49"/>
      <c r="U272" s="22"/>
      <c r="V272" s="12"/>
      <c r="W272" s="49"/>
      <c r="X272" s="43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</row>
    <row r="273" spans="1:81" ht="17.100000000000001" customHeight="1">
      <c r="L273" s="7"/>
      <c r="M273" s="12"/>
      <c r="N273" s="583"/>
      <c r="O273" s="27"/>
      <c r="P273" s="51"/>
      <c r="Q273" s="52"/>
      <c r="R273" s="49">
        <v>4.3170731707317076</v>
      </c>
      <c r="S273" s="12"/>
      <c r="T273" s="49"/>
      <c r="U273" s="22"/>
      <c r="V273" s="12"/>
      <c r="W273" s="49"/>
      <c r="X273" s="43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</row>
    <row r="274" spans="1:81" ht="17.100000000000001" customHeight="1">
      <c r="L274" s="7"/>
      <c r="M274" s="12"/>
      <c r="N274" s="584"/>
      <c r="O274" s="12"/>
      <c r="P274" s="12"/>
      <c r="Q274" s="12"/>
      <c r="R274" s="30"/>
      <c r="S274" s="52"/>
      <c r="T274" s="52"/>
      <c r="U274" s="30"/>
      <c r="V274" s="52"/>
      <c r="W274" s="52"/>
      <c r="X274" s="44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</row>
    <row r="275" spans="1:81" ht="17.100000000000001" customHeight="1">
      <c r="L275" s="7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</row>
    <row r="276" spans="1:81" ht="17.100000000000001" customHeight="1">
      <c r="L276" s="7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</row>
    <row r="277" spans="1:81" ht="17.100000000000001" customHeight="1">
      <c r="A277" s="16" t="s">
        <v>275</v>
      </c>
      <c r="L277" s="7"/>
      <c r="M277" s="12"/>
      <c r="N277" s="33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</row>
    <row r="278" spans="1:81" ht="17.100000000000001" customHeight="1">
      <c r="L278" s="7"/>
      <c r="M278" s="12"/>
      <c r="N278" s="12"/>
      <c r="O278" s="211"/>
      <c r="P278" s="211"/>
      <c r="Q278" s="211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</row>
    <row r="279" spans="1:81" ht="17.100000000000001" customHeight="1">
      <c r="L279" s="7"/>
      <c r="M279" s="12"/>
      <c r="N279" s="211" t="s">
        <v>174</v>
      </c>
      <c r="O279" s="12"/>
      <c r="P279" s="12"/>
      <c r="Q279" s="12"/>
      <c r="R279" s="211"/>
      <c r="S279" s="211"/>
      <c r="T279" s="211"/>
      <c r="U279" s="211"/>
      <c r="V279" s="211"/>
      <c r="W279" s="211"/>
      <c r="X279" s="211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</row>
    <row r="280" spans="1:81" ht="17.100000000000001" customHeight="1">
      <c r="L280" s="7"/>
      <c r="M280" s="12"/>
      <c r="N280" s="12"/>
      <c r="O280" s="12"/>
      <c r="P280" s="12" t="s">
        <v>178</v>
      </c>
      <c r="Q280" s="12" t="s">
        <v>179</v>
      </c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</row>
    <row r="281" spans="1:81" ht="17.100000000000001" customHeight="1">
      <c r="L281" s="7"/>
      <c r="M281" s="12"/>
      <c r="N281" s="12"/>
      <c r="O281" s="23" t="s">
        <v>7</v>
      </c>
      <c r="P281" s="45">
        <v>5.2307692307692308</v>
      </c>
      <c r="Q281" s="46">
        <v>2.9230769230769229</v>
      </c>
      <c r="R281" s="12" t="s">
        <v>180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</row>
    <row r="282" spans="1:81" ht="17.100000000000001" customHeight="1">
      <c r="L282" s="7"/>
      <c r="M282" s="12"/>
      <c r="N282" s="582" t="s">
        <v>6</v>
      </c>
      <c r="O282" s="25" t="s">
        <v>8</v>
      </c>
      <c r="P282" s="48">
        <v>5.666666666666667</v>
      </c>
      <c r="Q282" s="49">
        <v>3.3333333333333335</v>
      </c>
      <c r="R282" s="46">
        <v>5.0769230769230766</v>
      </c>
      <c r="S282" s="12"/>
      <c r="T282" s="46"/>
      <c r="U282" s="20"/>
      <c r="V282" s="12"/>
      <c r="W282" s="46"/>
      <c r="X282" s="4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</row>
    <row r="283" spans="1:81" ht="17.100000000000001" customHeight="1">
      <c r="L283" s="7"/>
      <c r="M283" s="12"/>
      <c r="N283" s="583"/>
      <c r="O283" s="25" t="s">
        <v>9</v>
      </c>
      <c r="P283" s="48">
        <v>4.414634146341462</v>
      </c>
      <c r="Q283" s="49">
        <v>3.1463414634146343</v>
      </c>
      <c r="R283" s="49">
        <v>6</v>
      </c>
      <c r="S283" s="12"/>
      <c r="T283" s="49"/>
      <c r="U283" s="22"/>
      <c r="V283" s="12"/>
      <c r="W283" s="49"/>
      <c r="X283" s="43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</row>
    <row r="284" spans="1:81" ht="17.100000000000001" customHeight="1">
      <c r="L284" s="7"/>
      <c r="M284" s="12"/>
      <c r="N284" s="583"/>
      <c r="O284" s="27"/>
      <c r="P284" s="51"/>
      <c r="Q284" s="52"/>
      <c r="R284" s="49">
        <v>6.341463414634144</v>
      </c>
      <c r="S284" s="12"/>
      <c r="T284" s="49"/>
      <c r="U284" s="22"/>
      <c r="V284" s="12"/>
      <c r="W284" s="55"/>
      <c r="X284" s="43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</row>
    <row r="285" spans="1:81" ht="17.100000000000001" customHeight="1">
      <c r="L285" s="7"/>
      <c r="M285" s="12"/>
      <c r="N285" s="584"/>
      <c r="O285" s="12"/>
      <c r="P285" s="12"/>
      <c r="Q285" s="12"/>
      <c r="R285" s="30"/>
      <c r="S285" s="52"/>
      <c r="T285" s="52"/>
      <c r="U285" s="30"/>
      <c r="V285" s="52"/>
      <c r="W285" s="52"/>
      <c r="X285" s="44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</row>
    <row r="286" spans="1:81" ht="17.100000000000001" customHeight="1">
      <c r="L286" s="7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</row>
    <row r="287" spans="1:81" ht="17.100000000000001" customHeight="1">
      <c r="L287" s="7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</row>
    <row r="288" spans="1:81" ht="17.100000000000001" customHeight="1">
      <c r="L288" s="7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</row>
    <row r="289" spans="1:81" ht="17.100000000000001" customHeight="1">
      <c r="L289" s="7"/>
      <c r="M289" s="12"/>
      <c r="N289" s="33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</row>
    <row r="290" spans="1:81" ht="17.100000000000001" customHeight="1">
      <c r="L290" s="7"/>
      <c r="M290" s="12"/>
      <c r="N290" s="12"/>
      <c r="O290" s="211"/>
      <c r="P290" s="211"/>
      <c r="Q290" s="211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</row>
    <row r="291" spans="1:81" ht="17.100000000000001" customHeight="1">
      <c r="L291" s="7"/>
      <c r="M291" s="12"/>
      <c r="N291" s="211" t="s">
        <v>181</v>
      </c>
      <c r="O291" s="12"/>
      <c r="P291" s="12"/>
      <c r="Q291" s="12"/>
      <c r="R291" s="211"/>
      <c r="S291" s="211"/>
      <c r="T291" s="211"/>
      <c r="U291" s="211"/>
      <c r="V291" s="211"/>
      <c r="W291" s="211"/>
      <c r="X291" s="211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</row>
    <row r="292" spans="1:81" ht="17.100000000000001" customHeight="1">
      <c r="L292" s="7"/>
      <c r="M292" s="12"/>
      <c r="N292" s="12"/>
      <c r="O292" s="12"/>
      <c r="P292" s="12" t="s">
        <v>182</v>
      </c>
      <c r="Q292" s="12" t="s">
        <v>183</v>
      </c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</row>
    <row r="293" spans="1:81" ht="17.100000000000001" customHeight="1">
      <c r="L293" s="7"/>
      <c r="M293" s="12"/>
      <c r="N293" s="12"/>
      <c r="O293" s="23" t="s">
        <v>7</v>
      </c>
      <c r="P293" s="45">
        <v>4.4615384615384626</v>
      </c>
      <c r="Q293" s="46">
        <v>3.7692307692307692</v>
      </c>
      <c r="R293" s="12" t="s">
        <v>184</v>
      </c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</row>
    <row r="294" spans="1:81" ht="17.100000000000001" customHeight="1">
      <c r="L294" s="7"/>
      <c r="M294" s="12"/>
      <c r="N294" s="582" t="s">
        <v>6</v>
      </c>
      <c r="O294" s="25" t="s">
        <v>8</v>
      </c>
      <c r="P294" s="48">
        <v>5.333333333333333</v>
      </c>
      <c r="Q294" s="49">
        <v>6</v>
      </c>
      <c r="R294" s="46">
        <v>4.4615384615384608</v>
      </c>
      <c r="S294" s="12"/>
      <c r="T294" s="46"/>
      <c r="U294" s="20"/>
      <c r="V294" s="12"/>
      <c r="W294" s="46"/>
      <c r="X294" s="4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</row>
    <row r="295" spans="1:81" ht="17.100000000000001" customHeight="1">
      <c r="L295" s="7"/>
      <c r="M295" s="12"/>
      <c r="N295" s="583"/>
      <c r="O295" s="25" t="s">
        <v>9</v>
      </c>
      <c r="P295" s="48">
        <v>4.5609756097560972</v>
      </c>
      <c r="Q295" s="49">
        <v>4.9512195121951228</v>
      </c>
      <c r="R295" s="49">
        <v>5.333333333333333</v>
      </c>
      <c r="S295" s="12"/>
      <c r="T295" s="49"/>
      <c r="U295" s="22"/>
      <c r="V295" s="12"/>
      <c r="W295" s="49"/>
      <c r="X295" s="43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</row>
    <row r="296" spans="1:81" ht="17.100000000000001" customHeight="1">
      <c r="L296" s="7"/>
      <c r="M296" s="12"/>
      <c r="N296" s="583"/>
      <c r="O296" s="27"/>
      <c r="P296" s="51"/>
      <c r="Q296" s="52"/>
      <c r="R296" s="49">
        <v>4.9512195121951219</v>
      </c>
      <c r="S296" s="12"/>
      <c r="T296" s="49"/>
      <c r="U296" s="22"/>
      <c r="V296" s="12"/>
      <c r="W296" s="49"/>
      <c r="X296" s="43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</row>
    <row r="297" spans="1:81" ht="17.100000000000001" customHeight="1">
      <c r="L297" s="7"/>
      <c r="M297" s="12"/>
      <c r="N297" s="584"/>
      <c r="O297" s="12"/>
      <c r="P297" s="12"/>
      <c r="Q297" s="12"/>
      <c r="R297" s="30"/>
      <c r="S297" s="52"/>
      <c r="T297" s="52"/>
      <c r="U297" s="30"/>
      <c r="V297" s="52"/>
      <c r="W297" s="52"/>
      <c r="X297" s="44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</row>
    <row r="298" spans="1:81" ht="17.100000000000001" customHeight="1">
      <c r="L298" s="7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</row>
    <row r="299" spans="1:81" ht="17.100000000000001" customHeight="1">
      <c r="A299" s="16" t="s">
        <v>100</v>
      </c>
      <c r="L299" s="7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</row>
    <row r="300" spans="1:81" ht="17.100000000000001" customHeight="1">
      <c r="L300" s="7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</row>
    <row r="301" spans="1:81" ht="17.100000000000001" customHeight="1">
      <c r="L301" s="7"/>
      <c r="M301" s="12"/>
      <c r="N301" s="17" t="s">
        <v>266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</row>
    <row r="302" spans="1:81" ht="17.100000000000001" customHeight="1">
      <c r="L302" s="7"/>
      <c r="M302" s="12"/>
      <c r="N302" s="32"/>
      <c r="O302" s="211"/>
      <c r="P302" s="211"/>
      <c r="Q302" s="211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</row>
    <row r="303" spans="1:81" ht="17.100000000000001" customHeight="1">
      <c r="L303" s="7"/>
      <c r="M303" s="12"/>
      <c r="N303" s="211" t="s">
        <v>185</v>
      </c>
      <c r="O303" s="12"/>
      <c r="P303" s="12"/>
      <c r="Q303" s="12"/>
      <c r="R303" s="211"/>
      <c r="S303" s="211"/>
      <c r="T303" s="211"/>
      <c r="U303" s="211"/>
      <c r="V303" s="211"/>
      <c r="W303" s="211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</row>
    <row r="304" spans="1:81" ht="17.100000000000001" customHeight="1">
      <c r="L304" s="7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</row>
    <row r="305" spans="1:81" ht="17.100000000000001" customHeight="1">
      <c r="L305" s="7"/>
      <c r="M305" s="12"/>
      <c r="N305" s="12"/>
      <c r="O305" s="12"/>
      <c r="P305" s="12" t="s">
        <v>276</v>
      </c>
      <c r="Q305" s="12" t="s">
        <v>277</v>
      </c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</row>
    <row r="306" spans="1:81" ht="17.100000000000001" customHeight="1">
      <c r="L306" s="7"/>
      <c r="M306" s="12"/>
      <c r="N306" s="12"/>
      <c r="O306" s="23" t="s">
        <v>7</v>
      </c>
      <c r="P306" s="19">
        <v>0.33333333333333337</v>
      </c>
      <c r="Q306" s="24">
        <v>0</v>
      </c>
      <c r="R306" s="12"/>
      <c r="S306" s="12"/>
      <c r="T306" s="12"/>
      <c r="U306" s="12"/>
      <c r="V306" s="12"/>
      <c r="W306" s="12" t="s">
        <v>5</v>
      </c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</row>
    <row r="307" spans="1:81" ht="17.100000000000001" customHeight="1">
      <c r="L307" s="7"/>
      <c r="M307" s="12"/>
      <c r="N307" s="582" t="s">
        <v>6</v>
      </c>
      <c r="O307" s="25" t="s">
        <v>8</v>
      </c>
      <c r="P307" s="21">
        <v>0</v>
      </c>
      <c r="Q307" s="26">
        <v>0.5</v>
      </c>
      <c r="R307" s="20"/>
      <c r="S307" s="12"/>
      <c r="T307" s="20"/>
      <c r="U307" s="19"/>
      <c r="V307" s="20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</row>
    <row r="308" spans="1:81" ht="17.100000000000001" customHeight="1">
      <c r="L308" s="7"/>
      <c r="M308" s="12"/>
      <c r="N308" s="583"/>
      <c r="O308" s="25" t="s">
        <v>9</v>
      </c>
      <c r="P308" s="21">
        <v>0.66666666666666674</v>
      </c>
      <c r="Q308" s="26">
        <v>0.5</v>
      </c>
      <c r="R308" s="22"/>
      <c r="S308" s="12"/>
      <c r="T308" s="22"/>
      <c r="U308" s="21"/>
      <c r="V308" s="2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</row>
    <row r="309" spans="1:81" ht="17.100000000000001" customHeight="1">
      <c r="L309" s="7"/>
      <c r="M309" s="12"/>
      <c r="N309" s="583"/>
      <c r="O309" s="27"/>
      <c r="P309" s="28"/>
      <c r="Q309" s="29"/>
      <c r="R309" s="22"/>
      <c r="S309" s="12"/>
      <c r="T309" s="22"/>
      <c r="U309" s="21"/>
      <c r="V309" s="2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</row>
    <row r="310" spans="1:81" ht="17.100000000000001" customHeight="1">
      <c r="L310" s="7"/>
      <c r="M310" s="12"/>
      <c r="N310" s="584"/>
      <c r="O310" s="12"/>
      <c r="P310" s="12"/>
      <c r="Q310" s="12"/>
      <c r="R310" s="30"/>
      <c r="S310" s="29"/>
      <c r="T310" s="30"/>
      <c r="U310" s="29"/>
      <c r="V310" s="30"/>
      <c r="W310" s="31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</row>
    <row r="311" spans="1:81" ht="17.100000000000001" customHeight="1">
      <c r="L311" s="7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</row>
    <row r="312" spans="1:81" ht="17.100000000000001" customHeight="1">
      <c r="L312" s="7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</row>
    <row r="313" spans="1:81" ht="17.100000000000001" customHeight="1">
      <c r="L313" s="7"/>
      <c r="M313" s="12"/>
      <c r="N313" s="32" t="s">
        <v>267</v>
      </c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</row>
    <row r="314" spans="1:81" ht="17.100000000000001" customHeight="1">
      <c r="L314" s="7"/>
      <c r="M314" s="12"/>
      <c r="N314" s="12"/>
      <c r="O314" s="211"/>
      <c r="P314" s="211"/>
      <c r="Q314" s="211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</row>
    <row r="315" spans="1:81" ht="17.100000000000001" customHeight="1">
      <c r="L315" s="7"/>
      <c r="M315" s="12"/>
      <c r="N315" s="211" t="s">
        <v>186</v>
      </c>
      <c r="O315" s="12"/>
      <c r="P315" s="12" t="s">
        <v>187</v>
      </c>
      <c r="Q315" s="12"/>
      <c r="R315" s="211"/>
      <c r="S315" s="211"/>
      <c r="T315" s="211"/>
      <c r="U315" s="211"/>
      <c r="V315" s="211"/>
      <c r="W315" s="211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</row>
    <row r="316" spans="1:81" ht="17.100000000000001" customHeight="1">
      <c r="L316" s="7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</row>
    <row r="317" spans="1:81" ht="17.100000000000001" customHeight="1">
      <c r="L317" s="7"/>
      <c r="M317" s="12"/>
      <c r="N317" s="12"/>
      <c r="O317" s="12"/>
      <c r="P317" s="12" t="s">
        <v>76</v>
      </c>
      <c r="Q317" s="12" t="s">
        <v>77</v>
      </c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</row>
    <row r="318" spans="1:81" ht="17.100000000000001" customHeight="1">
      <c r="L318" s="7"/>
      <c r="M318" s="12"/>
      <c r="N318" s="12"/>
      <c r="O318" s="23" t="s">
        <v>7</v>
      </c>
      <c r="P318" s="19">
        <v>0</v>
      </c>
      <c r="Q318" s="19">
        <v>0</v>
      </c>
      <c r="R318" s="12" t="s">
        <v>188</v>
      </c>
      <c r="S318" s="12" t="s">
        <v>189</v>
      </c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</row>
    <row r="319" spans="1:81" ht="17.100000000000001" customHeight="1">
      <c r="A319" s="16" t="s">
        <v>108</v>
      </c>
      <c r="L319" s="7"/>
      <c r="M319" s="12"/>
      <c r="N319" s="582" t="s">
        <v>6</v>
      </c>
      <c r="O319" s="25" t="s">
        <v>9</v>
      </c>
      <c r="P319" s="21">
        <v>1</v>
      </c>
      <c r="Q319" s="21">
        <v>0</v>
      </c>
      <c r="R319" s="19">
        <v>1</v>
      </c>
      <c r="S319" s="24">
        <v>0</v>
      </c>
      <c r="T319" s="20"/>
      <c r="U319" s="12"/>
      <c r="V319" s="20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</row>
    <row r="320" spans="1:81" ht="17.100000000000001" customHeight="1">
      <c r="L320" s="7"/>
      <c r="M320" s="12"/>
      <c r="N320" s="583"/>
      <c r="O320" s="27"/>
      <c r="P320" s="28"/>
      <c r="Q320" s="29"/>
      <c r="R320" s="21">
        <v>0</v>
      </c>
      <c r="S320" s="26">
        <v>0</v>
      </c>
      <c r="T320" s="22"/>
      <c r="U320" s="12"/>
      <c r="V320" s="2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</row>
    <row r="321" spans="12:81" ht="17.100000000000001" customHeight="1">
      <c r="L321" s="7"/>
      <c r="M321" s="12"/>
      <c r="N321" s="584"/>
      <c r="O321" s="12"/>
      <c r="P321" s="12"/>
      <c r="Q321" s="12"/>
      <c r="R321" s="30"/>
      <c r="S321" s="29"/>
      <c r="T321" s="30"/>
      <c r="U321" s="29"/>
      <c r="V321" s="30"/>
      <c r="W321" s="31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</row>
    <row r="322" spans="12:81" ht="17.100000000000001" customHeight="1">
      <c r="L322" s="7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</row>
    <row r="323" spans="12:81" ht="17.100000000000001" customHeight="1">
      <c r="L323" s="7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</row>
    <row r="324" spans="12:81" ht="17.100000000000001" customHeight="1">
      <c r="L324" s="7"/>
      <c r="M324" s="12"/>
      <c r="N324" s="33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</row>
    <row r="325" spans="12:81" ht="17.100000000000001" customHeight="1">
      <c r="L325" s="7"/>
      <c r="M325" s="12"/>
      <c r="N325" s="12"/>
      <c r="O325" s="211"/>
      <c r="P325" s="211"/>
      <c r="Q325" s="211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</row>
    <row r="326" spans="12:81" ht="17.100000000000001" customHeight="1">
      <c r="L326" s="7"/>
      <c r="M326" s="12"/>
      <c r="N326" s="211" t="s">
        <v>190</v>
      </c>
      <c r="O326" s="12"/>
      <c r="P326" s="12" t="s">
        <v>191</v>
      </c>
      <c r="Q326" s="12"/>
      <c r="R326" s="211"/>
      <c r="S326" s="211"/>
      <c r="T326" s="211"/>
      <c r="U326" s="211"/>
      <c r="V326" s="211"/>
      <c r="W326" s="211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</row>
    <row r="327" spans="12:81" ht="17.100000000000001" customHeight="1">
      <c r="L327" s="7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</row>
    <row r="328" spans="12:81" ht="17.100000000000001" customHeight="1">
      <c r="L328" s="7"/>
      <c r="M328" s="12"/>
      <c r="N328" s="12"/>
      <c r="O328" s="12"/>
      <c r="P328" s="12" t="s">
        <v>192</v>
      </c>
      <c r="Q328" s="12" t="s">
        <v>193</v>
      </c>
      <c r="R328" s="12"/>
      <c r="S328" s="12"/>
      <c r="T328" s="12"/>
      <c r="U328" s="12"/>
      <c r="V328" s="12" t="s">
        <v>195</v>
      </c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</row>
    <row r="329" spans="12:81" ht="17.100000000000001" customHeight="1">
      <c r="L329" s="7"/>
      <c r="M329" s="12"/>
      <c r="N329" s="12"/>
      <c r="O329" s="23" t="s">
        <v>7</v>
      </c>
      <c r="P329" s="19">
        <v>0</v>
      </c>
      <c r="Q329" s="19">
        <v>1</v>
      </c>
      <c r="R329" s="12" t="s">
        <v>278</v>
      </c>
      <c r="S329" s="12"/>
      <c r="T329" s="12"/>
      <c r="U329" s="12"/>
      <c r="V329" s="12"/>
      <c r="W329" s="12" t="s">
        <v>5</v>
      </c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</row>
    <row r="330" spans="12:81" ht="17.100000000000001" customHeight="1">
      <c r="L330" s="7"/>
      <c r="M330" s="12"/>
      <c r="N330" s="582" t="s">
        <v>6</v>
      </c>
      <c r="O330" s="25" t="s">
        <v>9</v>
      </c>
      <c r="P330" s="21">
        <v>1</v>
      </c>
      <c r="Q330" s="21">
        <v>0</v>
      </c>
      <c r="R330" s="19">
        <v>0</v>
      </c>
      <c r="S330" s="12"/>
      <c r="T330" s="20"/>
      <c r="U330" s="12"/>
      <c r="V330" s="20"/>
      <c r="W330" s="24">
        <v>0</v>
      </c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</row>
    <row r="331" spans="12:81" ht="17.100000000000001" customHeight="1">
      <c r="L331" s="7"/>
      <c r="M331" s="12"/>
      <c r="N331" s="583"/>
      <c r="O331" s="27"/>
      <c r="P331" s="28"/>
      <c r="Q331" s="29"/>
      <c r="R331" s="21">
        <v>0</v>
      </c>
      <c r="S331" s="12"/>
      <c r="T331" s="22"/>
      <c r="U331" s="12"/>
      <c r="V331" s="22"/>
      <c r="W331" s="26">
        <v>0</v>
      </c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</row>
    <row r="332" spans="12:81" ht="17.100000000000001" customHeight="1">
      <c r="L332" s="7"/>
      <c r="M332" s="12"/>
      <c r="N332" s="584"/>
      <c r="O332" s="12"/>
      <c r="P332" s="12"/>
      <c r="Q332" s="12"/>
      <c r="R332" s="30"/>
      <c r="S332" s="29"/>
      <c r="T332" s="30"/>
      <c r="U332" s="29"/>
      <c r="V332" s="30"/>
      <c r="W332" s="31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</row>
    <row r="333" spans="12:81" ht="17.100000000000001" customHeight="1">
      <c r="L333" s="7"/>
      <c r="M333" s="12"/>
      <c r="N333" s="12"/>
      <c r="O333" s="206"/>
      <c r="P333" s="206"/>
      <c r="Q333" s="206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</row>
    <row r="334" spans="12:81" ht="17.100000000000001" customHeight="1"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</row>
    <row r="335" spans="12:81" ht="17.100000000000001" customHeight="1">
      <c r="L335" s="206"/>
      <c r="M335" s="206" t="s">
        <v>121</v>
      </c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</row>
    <row r="336" spans="12:81" ht="17.100000000000001" customHeight="1">
      <c r="L336" s="206"/>
      <c r="M336" s="206"/>
      <c r="N336" s="206"/>
      <c r="O336" s="206" t="s">
        <v>130</v>
      </c>
      <c r="P336" s="206" t="s">
        <v>137</v>
      </c>
      <c r="Q336" s="206" t="s">
        <v>139</v>
      </c>
      <c r="R336" s="206"/>
      <c r="S336" s="206"/>
      <c r="T336" s="206"/>
      <c r="U336" s="206"/>
      <c r="V336" s="206"/>
      <c r="W336" s="206"/>
      <c r="X336" s="206"/>
      <c r="Y336" s="206"/>
      <c r="Z336" s="206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ht="17.100000000000001" customHeight="1"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ht="17.100000000000001" customHeight="1"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ht="17.100000000000001" customHeight="1">
      <c r="L339" s="206"/>
      <c r="M339" s="206" t="s">
        <v>122</v>
      </c>
      <c r="N339" s="206" t="s">
        <v>129</v>
      </c>
      <c r="O339" s="208">
        <v>0</v>
      </c>
      <c r="P339" s="208">
        <v>7.6923076923076927E-2</v>
      </c>
      <c r="Q339" s="208">
        <v>0</v>
      </c>
      <c r="R339" s="206" t="s">
        <v>140</v>
      </c>
      <c r="S339" s="206" t="s">
        <v>141</v>
      </c>
      <c r="T339" s="206" t="s">
        <v>142</v>
      </c>
      <c r="U339" s="206" t="s">
        <v>143</v>
      </c>
      <c r="V339" s="206" t="s">
        <v>144</v>
      </c>
      <c r="W339" s="206" t="s">
        <v>145</v>
      </c>
      <c r="X339" s="206" t="s">
        <v>146</v>
      </c>
      <c r="Y339" s="206"/>
      <c r="Z339" s="206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41" ht="17.100000000000001" customHeight="1">
      <c r="L340" s="207" t="s">
        <v>7</v>
      </c>
      <c r="M340" s="208">
        <v>0</v>
      </c>
      <c r="N340" s="208">
        <v>0</v>
      </c>
      <c r="O340" s="210">
        <v>0</v>
      </c>
      <c r="P340" s="210">
        <v>0</v>
      </c>
      <c r="Q340" s="210">
        <v>0</v>
      </c>
      <c r="R340" s="208">
        <v>0</v>
      </c>
      <c r="S340" s="208">
        <v>0</v>
      </c>
      <c r="T340" s="208">
        <v>7.6923076923076927E-2</v>
      </c>
      <c r="U340" s="208">
        <v>7.6923076923076927E-2</v>
      </c>
      <c r="V340" s="208">
        <v>7.6923076923076927E-2</v>
      </c>
      <c r="W340" s="208">
        <v>0.46153846153846151</v>
      </c>
      <c r="X340" s="208">
        <v>0.23076923076923075</v>
      </c>
      <c r="Y340" s="206"/>
      <c r="Z340" s="206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41" ht="17.100000000000001" customHeight="1">
      <c r="A341" s="16" t="s">
        <v>120</v>
      </c>
      <c r="L341" s="209" t="s">
        <v>8</v>
      </c>
      <c r="M341" s="210">
        <v>0</v>
      </c>
      <c r="N341" s="210">
        <v>0</v>
      </c>
      <c r="O341" s="210">
        <v>2.5000000000000001E-2</v>
      </c>
      <c r="P341" s="210">
        <v>0</v>
      </c>
      <c r="Q341" s="210">
        <v>2.5000000000000001E-2</v>
      </c>
      <c r="R341" s="210">
        <v>0</v>
      </c>
      <c r="S341" s="210">
        <v>0</v>
      </c>
      <c r="T341" s="210">
        <v>0.33333333333333337</v>
      </c>
      <c r="U341" s="210">
        <v>0</v>
      </c>
      <c r="V341" s="210">
        <v>0</v>
      </c>
      <c r="W341" s="210">
        <v>0.66666666666666674</v>
      </c>
      <c r="X341" s="210">
        <v>0</v>
      </c>
      <c r="Y341" s="206"/>
      <c r="Z341" s="206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41" ht="17.100000000000001" customHeight="1">
      <c r="A342" s="16"/>
      <c r="L342" s="209" t="s">
        <v>9</v>
      </c>
      <c r="M342" s="210">
        <v>2.5000000000000001E-2</v>
      </c>
      <c r="N342" s="210">
        <v>2.5000000000000001E-2</v>
      </c>
      <c r="O342" s="206"/>
      <c r="P342" s="206"/>
      <c r="Q342" s="206"/>
      <c r="R342" s="210">
        <v>0.15</v>
      </c>
      <c r="S342" s="210">
        <v>2.5000000000000001E-2</v>
      </c>
      <c r="T342" s="210">
        <v>7.4999999999999997E-2</v>
      </c>
      <c r="U342" s="210">
        <v>0.05</v>
      </c>
      <c r="V342" s="210">
        <v>0</v>
      </c>
      <c r="W342" s="210">
        <v>0.55000000000000004</v>
      </c>
      <c r="X342" s="210">
        <v>2.5000000000000001E-2</v>
      </c>
      <c r="Y342" s="206"/>
      <c r="Z342" s="206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41" ht="17.100000000000001" customHeight="1">
      <c r="A343" s="1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41" ht="17.100000000000001" customHeight="1">
      <c r="A344" s="1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41" ht="17.100000000000001" customHeight="1">
      <c r="A345" s="16"/>
      <c r="L345" s="206"/>
      <c r="M345" s="206"/>
      <c r="N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41" ht="17.100000000000001" customHeight="1">
      <c r="A346" s="16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41" ht="17.100000000000001" customHeight="1">
      <c r="A347" s="16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41" ht="17.100000000000001" customHeight="1">
      <c r="A348" s="16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41" ht="17.100000000000001" customHeight="1">
      <c r="A349" s="16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41" ht="17.100000000000001" customHeight="1">
      <c r="A350" s="16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41" ht="17.100000000000001" customHeight="1">
      <c r="A351" s="16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41" ht="17.100000000000001" customHeight="1">
      <c r="A352" s="16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81" ht="17.100000000000001" customHeight="1">
      <c r="A353" s="16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81" ht="17.100000000000001" customHeight="1">
      <c r="A354" s="16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81" ht="17.100000000000001" customHeight="1">
      <c r="A355" s="16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81" ht="17.100000000000001" customHeight="1">
      <c r="A356" s="16"/>
      <c r="O356" s="12"/>
      <c r="P356" s="12"/>
      <c r="Q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81" ht="17.100000000000001" customHeight="1">
      <c r="A357" s="16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81" ht="17.100000000000001" customHeight="1">
      <c r="A358" s="16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81" ht="17.100000000000001" customHeight="1">
      <c r="A359" s="16"/>
      <c r="N359" s="12"/>
      <c r="O359" s="12"/>
      <c r="P359" s="12" t="s">
        <v>162</v>
      </c>
      <c r="Q359" s="12" t="s">
        <v>163</v>
      </c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spans="1:81" ht="17.100000000000001" customHeight="1">
      <c r="A360" s="16"/>
      <c r="N360" s="12"/>
      <c r="O360" s="134" t="s">
        <v>7</v>
      </c>
      <c r="P360" s="233">
        <v>5.75</v>
      </c>
      <c r="Q360" s="233">
        <v>4.5833333333333339</v>
      </c>
      <c r="R360" s="12" t="s">
        <v>164</v>
      </c>
      <c r="S360" s="12" t="s">
        <v>165</v>
      </c>
      <c r="T360" s="12" t="s">
        <v>166</v>
      </c>
      <c r="U360" s="12"/>
      <c r="V360" s="12"/>
      <c r="W360" s="12"/>
      <c r="X360" s="12"/>
      <c r="Y360" s="12"/>
      <c r="Z360" s="12"/>
      <c r="AA360" s="12"/>
    </row>
    <row r="361" spans="1:81" ht="17.100000000000001" customHeight="1">
      <c r="A361" s="16"/>
      <c r="N361" s="12"/>
      <c r="O361" s="138" t="s">
        <v>8</v>
      </c>
      <c r="P361" s="234">
        <v>7</v>
      </c>
      <c r="Q361" s="234">
        <v>6</v>
      </c>
      <c r="R361" s="233">
        <v>4.666666666666667</v>
      </c>
      <c r="S361" s="233">
        <v>4.916666666666667</v>
      </c>
      <c r="T361" s="233">
        <v>5.4166666666666661</v>
      </c>
      <c r="U361" s="12"/>
      <c r="V361" s="12"/>
      <c r="W361" s="12"/>
      <c r="X361" s="12"/>
      <c r="Y361" s="12"/>
      <c r="Z361" s="12"/>
      <c r="AA361" s="12"/>
    </row>
    <row r="362" spans="1:81" ht="17.100000000000001" customHeight="1">
      <c r="A362" s="16"/>
      <c r="N362" s="12"/>
      <c r="O362" s="138" t="s">
        <v>9</v>
      </c>
      <c r="P362" s="234">
        <v>5.709677419354839</v>
      </c>
      <c r="Q362" s="234">
        <v>4.6451612903225801</v>
      </c>
      <c r="R362" s="234">
        <v>6</v>
      </c>
      <c r="S362" s="234">
        <v>6.5</v>
      </c>
      <c r="T362" s="234">
        <v>6</v>
      </c>
      <c r="U362" s="12"/>
      <c r="V362" s="12"/>
      <c r="W362" s="12"/>
      <c r="X362" s="12"/>
      <c r="Y362" s="12"/>
      <c r="Z362" s="12"/>
      <c r="AA362" s="12"/>
    </row>
    <row r="363" spans="1:81" ht="17.100000000000001" customHeight="1">
      <c r="A363" s="16"/>
      <c r="N363" s="12"/>
      <c r="O363" s="12"/>
      <c r="P363" s="12"/>
      <c r="Q363" s="12"/>
      <c r="R363" s="234">
        <v>4.5161290322580649</v>
      </c>
      <c r="S363" s="234">
        <v>4.935483870967742</v>
      </c>
      <c r="T363" s="234">
        <v>5.6578947368421044</v>
      </c>
      <c r="U363" s="12"/>
      <c r="V363" s="12"/>
      <c r="W363" s="12"/>
      <c r="X363" s="12"/>
      <c r="Y363" s="12"/>
      <c r="Z363" s="12"/>
      <c r="AA363" s="12"/>
    </row>
    <row r="364" spans="1:81" ht="17.100000000000001" customHeight="1">
      <c r="A364" s="16" t="s">
        <v>335</v>
      </c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81" ht="17.100000000000001" customHeight="1">
      <c r="A365" s="16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81" ht="17.100000000000001" customHeight="1"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81" ht="17.100000000000001" customHeight="1"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</row>
    <row r="368" spans="1:81" ht="17.100000000000001" customHeight="1">
      <c r="L368" s="7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</row>
    <row r="369" spans="12:81" ht="17.100000000000001" customHeight="1">
      <c r="L369" s="7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</row>
    <row r="370" spans="12:81" ht="17.100000000000001" customHeight="1">
      <c r="L370" s="7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</row>
    <row r="371" spans="12:81" ht="17.100000000000001" customHeight="1">
      <c r="L371" s="7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</row>
    <row r="372" spans="12:81" ht="17.100000000000001" customHeight="1">
      <c r="L372" s="7"/>
      <c r="M372" s="12"/>
      <c r="N372" s="12"/>
      <c r="O372" s="12"/>
      <c r="P372" s="12" t="s">
        <v>197</v>
      </c>
      <c r="Q372" s="12" t="s">
        <v>198</v>
      </c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</row>
    <row r="373" spans="12:81" ht="17.100000000000001" customHeight="1">
      <c r="L373" s="7"/>
      <c r="M373" s="12"/>
      <c r="N373" s="12"/>
      <c r="O373" s="23" t="s">
        <v>7</v>
      </c>
      <c r="P373" s="19">
        <v>0.5</v>
      </c>
      <c r="Q373" s="19">
        <v>0</v>
      </c>
      <c r="R373" s="12" t="s">
        <v>199</v>
      </c>
      <c r="S373" s="12" t="s">
        <v>200</v>
      </c>
      <c r="T373" s="12" t="s">
        <v>201</v>
      </c>
      <c r="U373" s="12" t="s">
        <v>205</v>
      </c>
      <c r="V373" s="12" t="s">
        <v>203</v>
      </c>
      <c r="W373" s="12" t="s">
        <v>45</v>
      </c>
      <c r="X373" s="12" t="s">
        <v>206</v>
      </c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</row>
    <row r="374" spans="12:81" ht="17.100000000000001" customHeight="1">
      <c r="L374" s="7"/>
      <c r="M374" s="12"/>
      <c r="N374" s="582" t="s">
        <v>6</v>
      </c>
      <c r="O374" s="25" t="s">
        <v>9</v>
      </c>
      <c r="P374" s="21">
        <v>0.5</v>
      </c>
      <c r="Q374" s="21">
        <v>1</v>
      </c>
      <c r="R374" s="19">
        <v>0</v>
      </c>
      <c r="S374" s="19">
        <v>0</v>
      </c>
      <c r="T374" s="19">
        <v>0</v>
      </c>
      <c r="U374" s="19">
        <v>0</v>
      </c>
      <c r="V374" s="19">
        <v>1</v>
      </c>
      <c r="W374" s="19">
        <v>0.5</v>
      </c>
      <c r="X374" s="19">
        <v>0.5</v>
      </c>
      <c r="Y374" s="19"/>
      <c r="Z374" s="20"/>
      <c r="AA374" s="12"/>
      <c r="AB374" s="20"/>
      <c r="AC374" s="19"/>
      <c r="AD374" s="20"/>
      <c r="AE374" s="12"/>
      <c r="AF374" s="20"/>
      <c r="AG374" s="19"/>
      <c r="AH374" s="20"/>
      <c r="AI374" s="12"/>
      <c r="AJ374" s="20"/>
      <c r="AK374" s="19"/>
      <c r="AL374" s="20"/>
      <c r="AM374" s="12"/>
      <c r="AN374" s="20"/>
      <c r="AO374" s="19"/>
      <c r="AP374" s="20"/>
      <c r="AQ374" s="12"/>
      <c r="AR374" s="20"/>
      <c r="AS374" s="19"/>
      <c r="AT374" s="20"/>
      <c r="AU374" s="19"/>
      <c r="AV374" s="20"/>
      <c r="AW374" s="19"/>
      <c r="AX374" s="20"/>
      <c r="AY374" s="19"/>
      <c r="AZ374" s="20"/>
      <c r="BA374" s="19"/>
      <c r="BB374" s="20"/>
      <c r="BC374" s="19"/>
      <c r="BD374" s="20"/>
      <c r="BE374" s="19"/>
      <c r="BF374" s="20"/>
      <c r="BG374" s="19"/>
      <c r="BH374" s="20"/>
      <c r="BI374" s="19"/>
      <c r="BJ374" s="20"/>
      <c r="BK374" s="24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</row>
    <row r="375" spans="12:81" ht="17.100000000000001" customHeight="1">
      <c r="L375" s="7"/>
      <c r="M375" s="12"/>
      <c r="N375" s="583"/>
      <c r="O375" s="27"/>
      <c r="P375" s="28"/>
      <c r="Q375" s="29"/>
      <c r="R375" s="21">
        <v>1</v>
      </c>
      <c r="S375" s="21">
        <v>1</v>
      </c>
      <c r="T375" s="21">
        <v>1</v>
      </c>
      <c r="U375" s="21">
        <v>1</v>
      </c>
      <c r="V375" s="21">
        <v>0</v>
      </c>
      <c r="W375" s="21">
        <v>0.5</v>
      </c>
      <c r="X375" s="21">
        <v>0.5</v>
      </c>
      <c r="Y375" s="21"/>
      <c r="Z375" s="22"/>
      <c r="AA375" s="12"/>
      <c r="AB375" s="22"/>
      <c r="AC375" s="21"/>
      <c r="AD375" s="22"/>
      <c r="AE375" s="12"/>
      <c r="AF375" s="22"/>
      <c r="AG375" s="21"/>
      <c r="AH375" s="22"/>
      <c r="AI375" s="12"/>
      <c r="AJ375" s="22"/>
      <c r="AK375" s="21"/>
      <c r="AL375" s="22"/>
      <c r="AM375" s="12"/>
      <c r="AN375" s="22"/>
      <c r="AO375" s="21"/>
      <c r="AP375" s="22"/>
      <c r="AQ375" s="12"/>
      <c r="AR375" s="22"/>
      <c r="AS375" s="21"/>
      <c r="AT375" s="22"/>
      <c r="AU375" s="21"/>
      <c r="AV375" s="22"/>
      <c r="AW375" s="21"/>
      <c r="AX375" s="22"/>
      <c r="AY375" s="21"/>
      <c r="AZ375" s="22"/>
      <c r="BA375" s="21"/>
      <c r="BB375" s="22"/>
      <c r="BC375" s="21"/>
      <c r="BD375" s="22"/>
      <c r="BE375" s="21"/>
      <c r="BF375" s="22"/>
      <c r="BG375" s="21"/>
      <c r="BH375" s="22"/>
      <c r="BI375" s="21"/>
      <c r="BJ375" s="22"/>
      <c r="BK375" s="26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</row>
    <row r="376" spans="12:81" ht="17.100000000000001" customHeight="1">
      <c r="L376" s="7"/>
      <c r="M376" s="12"/>
      <c r="N376" s="584"/>
      <c r="O376" s="12"/>
      <c r="P376" s="12"/>
      <c r="Q376" s="12"/>
      <c r="R376" s="30"/>
      <c r="S376" s="29"/>
      <c r="T376" s="30"/>
      <c r="U376" s="29"/>
      <c r="V376" s="30"/>
      <c r="W376" s="29"/>
      <c r="X376" s="30"/>
      <c r="Y376" s="29"/>
      <c r="Z376" s="30"/>
      <c r="AA376" s="29"/>
      <c r="AB376" s="30"/>
      <c r="AC376" s="29"/>
      <c r="AD376" s="30"/>
      <c r="AE376" s="29"/>
      <c r="AF376" s="30"/>
      <c r="AG376" s="29"/>
      <c r="AH376" s="30"/>
      <c r="AI376" s="29"/>
      <c r="AJ376" s="30"/>
      <c r="AK376" s="29"/>
      <c r="AL376" s="30"/>
      <c r="AM376" s="29"/>
      <c r="AN376" s="30"/>
      <c r="AO376" s="29"/>
      <c r="AP376" s="30"/>
      <c r="AQ376" s="29"/>
      <c r="AR376" s="30"/>
      <c r="AS376" s="29"/>
      <c r="AT376" s="30"/>
      <c r="AU376" s="29"/>
      <c r="AV376" s="30"/>
      <c r="AW376" s="29"/>
      <c r="AX376" s="30"/>
      <c r="AY376" s="29"/>
      <c r="AZ376" s="30"/>
      <c r="BA376" s="29"/>
      <c r="BB376" s="30"/>
      <c r="BC376" s="29"/>
      <c r="BD376" s="30"/>
      <c r="BE376" s="29"/>
      <c r="BF376" s="30"/>
      <c r="BG376" s="29"/>
      <c r="BH376" s="30"/>
      <c r="BI376" s="29"/>
      <c r="BJ376" s="30"/>
      <c r="BK376" s="31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</row>
    <row r="377" spans="12:81" ht="17.100000000000001" customHeight="1">
      <c r="L377" s="7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</row>
    <row r="378" spans="12:81" ht="17.100000000000001" customHeight="1">
      <c r="L378" s="7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</row>
    <row r="379" spans="12:81" ht="17.100000000000001" customHeight="1">
      <c r="L379" s="7"/>
      <c r="M379" s="12"/>
      <c r="N379" s="33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</row>
    <row r="380" spans="12:81" ht="17.100000000000001" customHeight="1">
      <c r="L380" s="7"/>
      <c r="M380" s="12"/>
      <c r="N380" s="12"/>
      <c r="O380" s="211"/>
      <c r="P380" s="211"/>
      <c r="Q380" s="211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</row>
    <row r="381" spans="12:81" ht="17.100000000000001" customHeight="1">
      <c r="L381" s="7"/>
      <c r="M381" s="12"/>
      <c r="N381" s="211" t="s">
        <v>207</v>
      </c>
      <c r="O381" s="12"/>
      <c r="P381" s="12"/>
      <c r="Q381" s="12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Q381" s="211"/>
      <c r="AR381" s="211"/>
      <c r="AS381" s="211"/>
      <c r="AT381" s="211"/>
      <c r="AU381" s="211"/>
      <c r="AV381" s="211"/>
      <c r="AW381" s="211"/>
      <c r="AX381" s="211"/>
      <c r="AY381" s="211"/>
      <c r="AZ381" s="211"/>
      <c r="BA381" s="211"/>
      <c r="BB381" s="211"/>
      <c r="BC381" s="211"/>
      <c r="BD381" s="211"/>
      <c r="BE381" s="211"/>
      <c r="BF381" s="211"/>
      <c r="BG381" s="211"/>
      <c r="BH381" s="211"/>
      <c r="BI381" s="211"/>
      <c r="BJ381" s="211"/>
      <c r="BK381" s="211"/>
      <c r="BL381" s="211"/>
      <c r="BM381" s="211"/>
      <c r="BN381" s="211"/>
      <c r="BO381" s="211"/>
      <c r="BP381" s="211"/>
      <c r="BQ381" s="211"/>
      <c r="BR381" s="211"/>
      <c r="BS381" s="211"/>
      <c r="BT381" s="211"/>
      <c r="BU381" s="211"/>
      <c r="BV381" s="211"/>
      <c r="BW381" s="211"/>
      <c r="BX381" s="211"/>
      <c r="BY381" s="211"/>
      <c r="BZ381" s="211"/>
      <c r="CA381" s="211"/>
      <c r="CB381" s="211"/>
      <c r="CC381" s="211"/>
    </row>
    <row r="382" spans="12:81" ht="17.100000000000001" customHeight="1">
      <c r="L382" s="7"/>
      <c r="M382" s="12"/>
      <c r="N382" s="12"/>
      <c r="O382" s="12"/>
      <c r="P382" s="12" t="s">
        <v>208</v>
      </c>
      <c r="Q382" s="12"/>
      <c r="R382" s="12"/>
      <c r="S382" s="12"/>
      <c r="T382" s="12"/>
      <c r="U382" s="12"/>
      <c r="V382" s="12"/>
      <c r="W382" s="12"/>
      <c r="X382" s="12" t="s">
        <v>209</v>
      </c>
      <c r="Y382" s="12"/>
      <c r="Z382" s="12"/>
      <c r="AA382" s="12"/>
      <c r="AB382" s="12"/>
      <c r="AC382" s="12"/>
      <c r="AD382" s="12" t="s">
        <v>210</v>
      </c>
      <c r="AE382" s="12"/>
      <c r="AF382" s="12"/>
      <c r="AG382" s="12"/>
      <c r="AH382" s="12"/>
      <c r="AI382" s="12"/>
      <c r="AJ382" s="12" t="s">
        <v>211</v>
      </c>
      <c r="AK382" s="12"/>
      <c r="AL382" s="12"/>
      <c r="AM382" s="12"/>
      <c r="AN382" s="12"/>
      <c r="AO382" s="12"/>
      <c r="AP382" s="12" t="s">
        <v>212</v>
      </c>
      <c r="AQ382" s="12"/>
      <c r="AR382" s="12"/>
      <c r="AS382" s="12"/>
      <c r="AT382" s="12"/>
      <c r="AU382" s="12"/>
      <c r="AV382" s="12"/>
      <c r="AW382" s="12"/>
      <c r="AX382" s="12" t="s">
        <v>213</v>
      </c>
      <c r="AY382" s="12"/>
      <c r="AZ382" s="12"/>
      <c r="BA382" s="12"/>
      <c r="BB382" s="12"/>
      <c r="BC382" s="12"/>
      <c r="BD382" s="12" t="s">
        <v>214</v>
      </c>
      <c r="BE382" s="12"/>
      <c r="BF382" s="12"/>
      <c r="BG382" s="12"/>
      <c r="BH382" s="12"/>
      <c r="BI382" s="12"/>
      <c r="BJ382" s="12"/>
      <c r="BK382" s="12"/>
      <c r="BL382" s="12"/>
      <c r="BM382" s="12"/>
      <c r="BN382" s="12" t="s">
        <v>215</v>
      </c>
      <c r="BO382" s="12"/>
      <c r="BP382" s="12"/>
      <c r="BQ382" s="12"/>
      <c r="BR382" s="12"/>
      <c r="BS382" s="12"/>
      <c r="BT382" s="12" t="s">
        <v>216</v>
      </c>
      <c r="BU382" s="12"/>
      <c r="BV382" s="12"/>
      <c r="BW382" s="12"/>
      <c r="BX382" s="12"/>
      <c r="BY382" s="12"/>
      <c r="BZ382" s="12"/>
      <c r="CA382" s="12"/>
      <c r="CB382" s="12"/>
      <c r="CC382" s="12"/>
    </row>
    <row r="383" spans="12:81" ht="17.100000000000001" customHeight="1">
      <c r="L383" s="7"/>
      <c r="M383" s="12"/>
      <c r="N383" s="12"/>
      <c r="O383" s="12"/>
      <c r="P383" s="12" t="s">
        <v>217</v>
      </c>
      <c r="Q383" s="12" t="s">
        <v>218</v>
      </c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 t="s">
        <v>220</v>
      </c>
      <c r="AI383" s="12"/>
      <c r="AJ383" s="12" t="s">
        <v>217</v>
      </c>
      <c r="AK383" s="12"/>
      <c r="AL383" s="12" t="s">
        <v>219</v>
      </c>
      <c r="AM383" s="12"/>
      <c r="AN383" s="12" t="s">
        <v>220</v>
      </c>
      <c r="AO383" s="12"/>
      <c r="AP383" s="12" t="s">
        <v>217</v>
      </c>
      <c r="AQ383" s="12"/>
      <c r="AR383" s="12" t="s">
        <v>223</v>
      </c>
      <c r="AS383" s="12"/>
      <c r="AT383" s="12" t="s">
        <v>219</v>
      </c>
      <c r="AU383" s="12"/>
      <c r="AV383" s="12" t="s">
        <v>220</v>
      </c>
      <c r="AW383" s="12"/>
      <c r="AX383" s="12" t="s">
        <v>217</v>
      </c>
      <c r="AY383" s="12"/>
      <c r="AZ383" s="12" t="s">
        <v>219</v>
      </c>
      <c r="BA383" s="12"/>
      <c r="BB383" s="12" t="s">
        <v>220</v>
      </c>
      <c r="BC383" s="12"/>
      <c r="BD383" s="12" t="s">
        <v>217</v>
      </c>
      <c r="BE383" s="12"/>
      <c r="BF383" s="12" t="s">
        <v>218</v>
      </c>
      <c r="BG383" s="12"/>
      <c r="BH383" s="12" t="s">
        <v>219</v>
      </c>
      <c r="BI383" s="12"/>
      <c r="BJ383" s="12" t="s">
        <v>222</v>
      </c>
      <c r="BK383" s="12"/>
      <c r="BL383" s="12" t="s">
        <v>220</v>
      </c>
      <c r="BM383" s="12"/>
      <c r="BN383" s="12" t="s">
        <v>217</v>
      </c>
      <c r="BO383" s="12"/>
      <c r="BP383" s="12" t="s">
        <v>222</v>
      </c>
      <c r="BQ383" s="12"/>
      <c r="BR383" s="12" t="s">
        <v>220</v>
      </c>
      <c r="BS383" s="12"/>
      <c r="BT383" s="12" t="s">
        <v>217</v>
      </c>
      <c r="BU383" s="12"/>
      <c r="BV383" s="12" t="s">
        <v>218</v>
      </c>
      <c r="BW383" s="12"/>
      <c r="BX383" s="12" t="s">
        <v>219</v>
      </c>
      <c r="BY383" s="12"/>
      <c r="BZ383" s="12" t="s">
        <v>221</v>
      </c>
      <c r="CA383" s="12"/>
      <c r="CB383" s="12" t="s">
        <v>220</v>
      </c>
      <c r="CC383" s="12"/>
    </row>
    <row r="384" spans="12:81" ht="17.100000000000001" customHeight="1">
      <c r="L384" s="7"/>
      <c r="M384" s="12"/>
      <c r="N384" s="12"/>
      <c r="O384" s="23" t="s">
        <v>7</v>
      </c>
      <c r="P384" s="19">
        <v>0</v>
      </c>
      <c r="Q384" s="19">
        <v>1</v>
      </c>
      <c r="R384" s="12" t="s">
        <v>219</v>
      </c>
      <c r="S384" s="12" t="s">
        <v>220</v>
      </c>
      <c r="T384" s="12"/>
      <c r="U384" s="12"/>
      <c r="V384" s="12" t="s">
        <v>217</v>
      </c>
      <c r="W384" s="12" t="s">
        <v>221</v>
      </c>
      <c r="X384" s="12" t="s">
        <v>220</v>
      </c>
      <c r="Y384" s="12" t="s">
        <v>217</v>
      </c>
      <c r="Z384" s="12" t="s">
        <v>222</v>
      </c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</row>
    <row r="385" spans="1:81" ht="17.100000000000001" customHeight="1">
      <c r="K385" s="12"/>
      <c r="L385" s="12"/>
      <c r="M385" s="12"/>
      <c r="N385" s="582" t="s">
        <v>6</v>
      </c>
      <c r="O385" s="25" t="s">
        <v>9</v>
      </c>
      <c r="P385" s="21">
        <v>1</v>
      </c>
      <c r="Q385" s="21">
        <v>0</v>
      </c>
      <c r="R385" s="19">
        <v>0</v>
      </c>
      <c r="S385" s="19">
        <v>0</v>
      </c>
      <c r="T385" s="20"/>
      <c r="U385" s="12"/>
      <c r="V385" s="19">
        <v>0.5</v>
      </c>
      <c r="W385" s="19">
        <v>0</v>
      </c>
      <c r="X385" s="19">
        <v>0</v>
      </c>
      <c r="Y385" s="19">
        <v>0</v>
      </c>
      <c r="Z385" s="20"/>
      <c r="AA385" s="12"/>
      <c r="AB385" s="20"/>
      <c r="AC385" s="12"/>
      <c r="AD385" s="20"/>
      <c r="AE385" s="12"/>
      <c r="AF385" s="20"/>
      <c r="AG385" s="19">
        <v>0.5</v>
      </c>
      <c r="AH385" s="20"/>
      <c r="AI385" s="19">
        <v>0</v>
      </c>
      <c r="AJ385" s="20"/>
      <c r="AK385" s="19">
        <v>0</v>
      </c>
      <c r="AL385" s="20"/>
      <c r="AM385" s="19">
        <v>0.5</v>
      </c>
      <c r="AN385" s="20"/>
      <c r="AO385" s="19">
        <v>0</v>
      </c>
      <c r="AP385" s="20"/>
      <c r="AQ385" s="19">
        <v>0</v>
      </c>
      <c r="AR385" s="20"/>
      <c r="AS385" s="19">
        <v>0.5</v>
      </c>
      <c r="AT385" s="20"/>
      <c r="AU385" s="19">
        <v>0</v>
      </c>
      <c r="AV385" s="20"/>
      <c r="AW385" s="19">
        <v>0</v>
      </c>
      <c r="AX385" s="20"/>
      <c r="AY385" s="19">
        <v>1</v>
      </c>
      <c r="AZ385" s="20"/>
      <c r="BA385" s="19">
        <v>0</v>
      </c>
      <c r="BB385" s="20"/>
      <c r="BC385" s="19">
        <v>0</v>
      </c>
      <c r="BD385" s="20"/>
      <c r="BE385" s="19">
        <v>0</v>
      </c>
      <c r="BF385" s="20"/>
      <c r="BG385" s="19">
        <v>1</v>
      </c>
      <c r="BH385" s="20"/>
      <c r="BI385" s="19">
        <v>0</v>
      </c>
      <c r="BJ385" s="20"/>
      <c r="BK385" s="19">
        <v>0</v>
      </c>
      <c r="BL385" s="20"/>
      <c r="BM385" s="19">
        <v>0</v>
      </c>
      <c r="BN385" s="20"/>
      <c r="BO385" s="19">
        <v>0.5</v>
      </c>
      <c r="BP385" s="20"/>
      <c r="BQ385" s="19">
        <v>0</v>
      </c>
      <c r="BR385" s="20"/>
      <c r="BS385" s="19">
        <v>0</v>
      </c>
      <c r="BT385" s="20"/>
      <c r="BU385" s="19">
        <v>0</v>
      </c>
      <c r="BV385" s="20"/>
      <c r="BW385" s="19">
        <v>1</v>
      </c>
      <c r="BX385" s="20"/>
      <c r="BY385" s="19">
        <v>0</v>
      </c>
      <c r="BZ385" s="20"/>
      <c r="CA385" s="19">
        <v>0</v>
      </c>
      <c r="CB385" s="20"/>
      <c r="CC385" s="24">
        <v>0</v>
      </c>
    </row>
    <row r="386" spans="1:81" ht="17.100000000000001" customHeight="1">
      <c r="K386" s="12"/>
      <c r="N386" s="583"/>
      <c r="O386" s="27"/>
      <c r="P386" s="28"/>
      <c r="Q386" s="29"/>
      <c r="R386" s="21">
        <v>1</v>
      </c>
      <c r="S386" s="21">
        <v>0</v>
      </c>
      <c r="T386" s="22"/>
      <c r="U386" s="12"/>
      <c r="V386" s="21">
        <v>0.5</v>
      </c>
      <c r="W386" s="21">
        <v>1</v>
      </c>
      <c r="X386" s="21">
        <v>0</v>
      </c>
      <c r="Y386" s="21">
        <v>0</v>
      </c>
      <c r="Z386" s="22"/>
      <c r="AA386" s="12"/>
      <c r="AB386" s="22"/>
      <c r="AC386" s="12"/>
      <c r="AD386" s="22"/>
      <c r="AE386" s="12"/>
      <c r="AF386" s="22"/>
      <c r="AG386" s="21">
        <v>0.5</v>
      </c>
      <c r="AH386" s="22"/>
      <c r="AI386" s="21">
        <v>1</v>
      </c>
      <c r="AJ386" s="22"/>
      <c r="AK386" s="21">
        <v>0</v>
      </c>
      <c r="AL386" s="22"/>
      <c r="AM386" s="21">
        <v>0.5</v>
      </c>
      <c r="AN386" s="22"/>
      <c r="AO386" s="21">
        <v>1</v>
      </c>
      <c r="AP386" s="22"/>
      <c r="AQ386" s="21">
        <v>0</v>
      </c>
      <c r="AR386" s="22"/>
      <c r="AS386" s="21">
        <v>0.5</v>
      </c>
      <c r="AT386" s="22"/>
      <c r="AU386" s="21">
        <v>1</v>
      </c>
      <c r="AV386" s="22"/>
      <c r="AW386" s="21">
        <v>0</v>
      </c>
      <c r="AX386" s="22"/>
      <c r="AY386" s="21">
        <v>0</v>
      </c>
      <c r="AZ386" s="22"/>
      <c r="BA386" s="21">
        <v>1</v>
      </c>
      <c r="BB386" s="22"/>
      <c r="BC386" s="21">
        <v>1</v>
      </c>
      <c r="BD386" s="22"/>
      <c r="BE386" s="21">
        <v>0</v>
      </c>
      <c r="BF386" s="22"/>
      <c r="BG386" s="21">
        <v>0</v>
      </c>
      <c r="BH386" s="22"/>
      <c r="BI386" s="21">
        <v>1</v>
      </c>
      <c r="BJ386" s="22"/>
      <c r="BK386" s="21">
        <v>1</v>
      </c>
      <c r="BL386" s="22"/>
      <c r="BM386" s="21">
        <v>0</v>
      </c>
      <c r="BN386" s="22"/>
      <c r="BO386" s="21">
        <v>0.5</v>
      </c>
      <c r="BP386" s="22"/>
      <c r="BQ386" s="21">
        <v>1</v>
      </c>
      <c r="BR386" s="22"/>
      <c r="BS386" s="21">
        <v>0</v>
      </c>
      <c r="BT386" s="12"/>
      <c r="BU386" s="12"/>
      <c r="BV386" s="22"/>
      <c r="BW386" s="21">
        <v>0</v>
      </c>
      <c r="BX386" s="22"/>
      <c r="BY386" s="21">
        <v>1</v>
      </c>
      <c r="BZ386" s="22"/>
      <c r="CA386" s="21">
        <v>1</v>
      </c>
      <c r="CB386" s="22"/>
      <c r="CC386" s="26">
        <v>0</v>
      </c>
    </row>
    <row r="387" spans="1:81" ht="17.100000000000001" customHeight="1">
      <c r="K387" s="12"/>
      <c r="N387" s="584"/>
      <c r="O387" s="12"/>
      <c r="P387" s="12"/>
      <c r="Q387" s="12"/>
      <c r="R387" s="30"/>
      <c r="S387" s="29"/>
      <c r="T387" s="30"/>
      <c r="U387" s="29"/>
      <c r="V387" s="30"/>
      <c r="W387" s="29"/>
      <c r="X387" s="30"/>
      <c r="Y387" s="29"/>
      <c r="Z387" s="30"/>
      <c r="AA387" s="29"/>
      <c r="AB387" s="30"/>
      <c r="AC387" s="29"/>
      <c r="AD387" s="30"/>
      <c r="AE387" s="29"/>
      <c r="AF387" s="30"/>
      <c r="AG387" s="29"/>
      <c r="AH387" s="30"/>
      <c r="AI387" s="29"/>
      <c r="AJ387" s="30"/>
      <c r="AK387" s="29"/>
      <c r="AL387" s="30"/>
      <c r="AM387" s="29"/>
      <c r="AN387" s="30"/>
      <c r="AO387" s="29"/>
      <c r="AP387" s="30"/>
      <c r="AQ387" s="29"/>
      <c r="AR387" s="30"/>
      <c r="AS387" s="29"/>
      <c r="AT387" s="30"/>
      <c r="AU387" s="29"/>
      <c r="AV387" s="30"/>
      <c r="AW387" s="29"/>
      <c r="AX387" s="30"/>
      <c r="AY387" s="29"/>
      <c r="AZ387" s="30"/>
      <c r="BA387" s="29"/>
      <c r="BB387" s="30"/>
      <c r="BC387" s="29"/>
      <c r="BD387" s="30"/>
      <c r="BE387" s="29"/>
      <c r="BF387" s="30"/>
      <c r="BG387" s="29"/>
      <c r="BH387" s="30"/>
      <c r="BI387" s="29"/>
      <c r="BJ387" s="30"/>
      <c r="BK387" s="29"/>
      <c r="BL387" s="30"/>
      <c r="BM387" s="29"/>
      <c r="BN387" s="30"/>
      <c r="BO387" s="29"/>
      <c r="BP387" s="30"/>
      <c r="BQ387" s="29"/>
      <c r="BR387" s="30"/>
      <c r="BS387" s="29"/>
      <c r="BT387" s="12"/>
      <c r="BV387" s="30"/>
      <c r="BW387" s="29"/>
      <c r="BX387" s="30"/>
      <c r="BY387" s="29"/>
      <c r="BZ387" s="30"/>
      <c r="CA387" s="29"/>
      <c r="CB387" s="30"/>
      <c r="CC387" s="31"/>
    </row>
    <row r="388" spans="1:81" ht="17.100000000000001" customHeight="1">
      <c r="K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V388" s="12"/>
      <c r="BW388" s="12"/>
      <c r="BX388" s="12"/>
      <c r="BY388" s="12"/>
      <c r="BZ388" s="12"/>
      <c r="CA388" s="12"/>
      <c r="CB388" s="12"/>
      <c r="CC388" s="12"/>
    </row>
    <row r="389" spans="1:81">
      <c r="K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</row>
    <row r="390" spans="1:81">
      <c r="K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t="s">
        <v>155</v>
      </c>
      <c r="AO390" t="s">
        <v>155</v>
      </c>
      <c r="AP390" t="s">
        <v>155</v>
      </c>
      <c r="AQ390" t="s">
        <v>155</v>
      </c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N390" s="12"/>
      <c r="BO390" s="12"/>
      <c r="BP390" s="12"/>
      <c r="BQ390" s="12"/>
      <c r="BR390" s="12"/>
      <c r="BS390" s="12"/>
      <c r="BT390" s="12"/>
      <c r="BU390" s="12"/>
    </row>
    <row r="391" spans="1:81">
      <c r="K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N391" s="12"/>
      <c r="BO391" s="12"/>
      <c r="BP391" s="12"/>
      <c r="BQ391" s="12"/>
      <c r="BR391" s="12"/>
      <c r="BS391" s="12"/>
      <c r="BT391" s="12"/>
      <c r="BU391" s="12"/>
    </row>
    <row r="392" spans="1:81">
      <c r="K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N392" s="12"/>
      <c r="BO392" s="12"/>
      <c r="BP392" s="12"/>
      <c r="BQ392" s="12"/>
      <c r="BR392" s="12"/>
      <c r="BS392" s="12"/>
      <c r="BT392" s="12"/>
      <c r="BU392" s="12"/>
    </row>
    <row r="393" spans="1:81" ht="21">
      <c r="A393" s="16" t="s">
        <v>264</v>
      </c>
      <c r="K393" s="12"/>
      <c r="N393" s="12"/>
      <c r="O393" s="211"/>
      <c r="P393" s="211"/>
      <c r="Q393" s="211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</row>
    <row r="394" spans="1:81" ht="15" customHeight="1">
      <c r="K394" s="12"/>
      <c r="L394" s="12"/>
      <c r="M394" s="211" t="s">
        <v>224</v>
      </c>
      <c r="N394" s="211"/>
      <c r="O394" s="12" t="s">
        <v>225</v>
      </c>
      <c r="P394" s="12"/>
      <c r="Q394" s="12"/>
      <c r="R394" s="211"/>
      <c r="S394" s="211"/>
      <c r="T394" s="211"/>
      <c r="U394" s="211"/>
      <c r="V394" s="211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</row>
    <row r="395" spans="1:81"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</row>
    <row r="396" spans="1:81">
      <c r="K396" s="12"/>
      <c r="L396" s="12"/>
      <c r="M396" s="12"/>
      <c r="N396" s="12"/>
      <c r="O396" s="12" t="s">
        <v>226</v>
      </c>
      <c r="P396" s="12" t="s">
        <v>227</v>
      </c>
      <c r="Q396" s="12" t="s">
        <v>46</v>
      </c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</row>
    <row r="397" spans="1:81">
      <c r="K397" s="12"/>
      <c r="L397" s="12"/>
      <c r="M397" s="12"/>
      <c r="N397" s="12"/>
      <c r="O397" s="19">
        <v>0</v>
      </c>
      <c r="P397" s="19">
        <v>0</v>
      </c>
      <c r="Q397" s="19">
        <v>1</v>
      </c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</row>
    <row r="398" spans="1:81" ht="15" customHeight="1">
      <c r="K398" s="12"/>
      <c r="L398" s="12"/>
      <c r="M398" s="582" t="s">
        <v>6</v>
      </c>
      <c r="N398" s="23" t="s">
        <v>8</v>
      </c>
      <c r="O398" s="21">
        <v>1</v>
      </c>
      <c r="P398" s="21">
        <v>0</v>
      </c>
      <c r="Q398" s="21">
        <v>0</v>
      </c>
      <c r="R398" s="12"/>
      <c r="S398" s="20"/>
      <c r="T398" s="12"/>
      <c r="U398" s="20"/>
      <c r="V398" s="24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</row>
    <row r="399" spans="1:81" ht="15" customHeight="1">
      <c r="K399" s="12"/>
      <c r="L399" s="12"/>
      <c r="M399" s="583"/>
      <c r="N399" s="25" t="s">
        <v>9</v>
      </c>
      <c r="O399" s="28"/>
      <c r="P399" s="29"/>
      <c r="Q399" s="30"/>
      <c r="R399" s="12"/>
      <c r="S399" s="22"/>
      <c r="T399" s="12"/>
      <c r="U399" s="22"/>
      <c r="V399" s="26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</row>
    <row r="400" spans="1:81" ht="12" customHeight="1">
      <c r="K400" s="12"/>
      <c r="L400" s="12"/>
      <c r="M400" s="584"/>
      <c r="N400" s="27"/>
      <c r="O400" s="12"/>
      <c r="P400" s="12"/>
      <c r="Q400" s="12"/>
      <c r="R400" s="29"/>
      <c r="S400" s="30"/>
      <c r="T400" s="29"/>
      <c r="U400" s="30"/>
      <c r="V400" s="31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</row>
    <row r="401" spans="11:81" ht="24" customHeight="1" thickBot="1"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J401" t="s">
        <v>151</v>
      </c>
      <c r="AK401" t="s">
        <v>152</v>
      </c>
      <c r="AL401" t="s">
        <v>153</v>
      </c>
      <c r="AM401" t="s">
        <v>154</v>
      </c>
      <c r="AN401" t="s">
        <v>157</v>
      </c>
      <c r="AO401" t="s">
        <v>158</v>
      </c>
      <c r="AP401" t="s">
        <v>159</v>
      </c>
      <c r="AQ401" t="s">
        <v>160</v>
      </c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</row>
    <row r="402" spans="11:81" ht="15" customHeight="1" thickTop="1"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14" t="s">
        <v>7</v>
      </c>
      <c r="AJ402" s="94">
        <v>4.916666666666667</v>
      </c>
      <c r="AK402" s="94">
        <v>5.5833333333333339</v>
      </c>
      <c r="AL402" s="94">
        <v>4.083333333333333</v>
      </c>
      <c r="AM402" s="94">
        <v>4.916666666666667</v>
      </c>
      <c r="AN402" s="94">
        <v>5.666666666666667</v>
      </c>
      <c r="AO402" s="94">
        <v>4.5833333333333339</v>
      </c>
      <c r="AP402" s="94">
        <v>5.333333333333333</v>
      </c>
      <c r="AQ402" s="94">
        <v>5.3333333333333339</v>
      </c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</row>
    <row r="403" spans="11:81" ht="15" customHeight="1">
      <c r="K403" s="12"/>
      <c r="L403" s="12"/>
      <c r="M403" s="17" t="s">
        <v>268</v>
      </c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15" t="s">
        <v>8</v>
      </c>
      <c r="AJ403" s="95">
        <v>6.666666666666667</v>
      </c>
      <c r="AK403" s="95">
        <v>6.666666666666667</v>
      </c>
      <c r="AL403" s="95">
        <v>5</v>
      </c>
      <c r="AM403" s="95">
        <v>6</v>
      </c>
      <c r="AN403" s="95">
        <v>5.666666666666667</v>
      </c>
      <c r="AO403" s="95">
        <v>6</v>
      </c>
      <c r="AP403" s="95">
        <v>6.333333333333333</v>
      </c>
      <c r="AQ403" s="95">
        <v>5</v>
      </c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</row>
    <row r="404" spans="11:81" ht="15" customHeight="1">
      <c r="K404" s="12"/>
      <c r="L404" s="12"/>
      <c r="M404" s="12"/>
      <c r="N404" s="12"/>
      <c r="O404" s="211"/>
      <c r="P404" s="211"/>
      <c r="Q404" s="211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15" t="s">
        <v>9</v>
      </c>
      <c r="AJ404" s="95">
        <v>5.4666666666666659</v>
      </c>
      <c r="AK404" s="95">
        <v>4.7</v>
      </c>
      <c r="AL404" s="95">
        <v>4.6999999999999984</v>
      </c>
      <c r="AM404" s="95">
        <v>5.3000000000000007</v>
      </c>
      <c r="AN404" s="95">
        <v>5.3666666666666671</v>
      </c>
      <c r="AO404" s="95">
        <v>5.1999999999999993</v>
      </c>
      <c r="AP404" s="95">
        <v>5.166666666666667</v>
      </c>
      <c r="AQ404" s="95">
        <v>5.7333333333333343</v>
      </c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</row>
    <row r="405" spans="11:81" ht="15" customHeight="1" thickBot="1">
      <c r="K405" s="12"/>
      <c r="L405" s="12"/>
      <c r="M405" s="211" t="s">
        <v>228</v>
      </c>
      <c r="N405" s="211"/>
      <c r="O405" s="218" t="s">
        <v>229</v>
      </c>
      <c r="P405" s="219"/>
      <c r="Q405" s="219"/>
      <c r="R405" s="211"/>
      <c r="S405" s="211"/>
      <c r="T405" s="211"/>
      <c r="U405" s="211"/>
      <c r="V405" s="211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16"/>
      <c r="AJ405" s="90"/>
      <c r="AK405" s="96"/>
      <c r="AL405" s="96"/>
      <c r="AM405" s="92"/>
      <c r="AN405" s="12"/>
      <c r="AO405" s="12"/>
      <c r="AP405" s="12"/>
      <c r="AQ405" s="12"/>
      <c r="AR405" s="96"/>
      <c r="AS405" s="97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</row>
    <row r="406" spans="11:81" ht="15" customHeight="1" thickTop="1">
      <c r="K406" s="12"/>
      <c r="L406" s="12"/>
      <c r="M406" s="585"/>
      <c r="N406" s="586"/>
      <c r="O406" s="591" t="s">
        <v>118</v>
      </c>
      <c r="P406" s="592"/>
      <c r="Q406" s="222" t="s">
        <v>119</v>
      </c>
      <c r="R406" s="219"/>
      <c r="S406" s="580" t="s">
        <v>230</v>
      </c>
      <c r="T406" s="580"/>
      <c r="U406" s="580"/>
      <c r="V406" s="581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</row>
    <row r="407" spans="11:81" ht="15" customHeight="1">
      <c r="K407" s="12"/>
      <c r="L407" s="12"/>
      <c r="M407" s="587"/>
      <c r="N407" s="588"/>
      <c r="O407" s="34" t="s">
        <v>4</v>
      </c>
      <c r="P407" s="35" t="s">
        <v>5</v>
      </c>
      <c r="Q407" s="35" t="s">
        <v>4</v>
      </c>
      <c r="R407" s="222"/>
      <c r="S407" s="592" t="s">
        <v>118</v>
      </c>
      <c r="T407" s="592"/>
      <c r="U407" s="592" t="s">
        <v>119</v>
      </c>
      <c r="V407" s="594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</row>
    <row r="408" spans="11:81" ht="15" customHeight="1">
      <c r="K408" s="12"/>
      <c r="L408" s="12"/>
      <c r="M408" s="589"/>
      <c r="N408" s="590"/>
      <c r="O408" s="37">
        <v>2</v>
      </c>
      <c r="P408" s="19">
        <v>0.22222222222222221</v>
      </c>
      <c r="Q408" s="20">
        <v>11</v>
      </c>
      <c r="R408" s="35" t="s">
        <v>5</v>
      </c>
      <c r="S408" s="35" t="s">
        <v>4</v>
      </c>
      <c r="T408" s="35" t="s">
        <v>5</v>
      </c>
      <c r="U408" s="35" t="s">
        <v>4</v>
      </c>
      <c r="V408" s="36" t="s">
        <v>5</v>
      </c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</row>
    <row r="409" spans="11:81" ht="15" customHeight="1">
      <c r="K409" s="12"/>
      <c r="L409" s="12"/>
      <c r="M409" s="582" t="s">
        <v>6</v>
      </c>
      <c r="N409" s="23" t="s">
        <v>7</v>
      </c>
      <c r="O409" s="38">
        <v>0</v>
      </c>
      <c r="P409" s="21">
        <v>0</v>
      </c>
      <c r="Q409" s="22">
        <v>3</v>
      </c>
      <c r="R409" s="19">
        <v>0.23404255319148937</v>
      </c>
      <c r="S409" s="20">
        <v>1</v>
      </c>
      <c r="T409" s="19">
        <v>0.5</v>
      </c>
      <c r="U409" s="20">
        <v>12</v>
      </c>
      <c r="V409" s="24">
        <v>0.21818181818181817</v>
      </c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</row>
    <row r="410" spans="11:81" ht="15" customHeight="1" thickBot="1">
      <c r="K410" s="12"/>
      <c r="L410" s="12"/>
      <c r="M410" s="583"/>
      <c r="N410" s="25" t="s">
        <v>8</v>
      </c>
      <c r="O410" s="38">
        <v>7</v>
      </c>
      <c r="P410" s="21">
        <v>0.77777777777777768</v>
      </c>
      <c r="Q410" s="22">
        <v>33</v>
      </c>
      <c r="R410" s="21">
        <v>6.3829787234042548E-2</v>
      </c>
      <c r="S410" s="22">
        <v>0</v>
      </c>
      <c r="T410" s="21">
        <v>0</v>
      </c>
      <c r="U410" s="22">
        <v>3</v>
      </c>
      <c r="V410" s="26">
        <v>5.4545454545454543E-2</v>
      </c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J410" t="s">
        <v>162</v>
      </c>
      <c r="AK410" t="s">
        <v>163</v>
      </c>
      <c r="AL410" t="s">
        <v>164</v>
      </c>
      <c r="AM410" t="s">
        <v>165</v>
      </c>
      <c r="AN410" t="s">
        <v>166</v>
      </c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</row>
    <row r="411" spans="11:81" ht="15" customHeight="1" thickTop="1">
      <c r="K411" s="12"/>
      <c r="L411" s="12"/>
      <c r="M411" s="583"/>
      <c r="N411" s="25" t="s">
        <v>9</v>
      </c>
      <c r="O411" s="28">
        <v>9</v>
      </c>
      <c r="P411" s="29">
        <v>1</v>
      </c>
      <c r="Q411" s="30">
        <v>47</v>
      </c>
      <c r="R411" s="21">
        <v>0.7021276595744681</v>
      </c>
      <c r="S411" s="22">
        <v>1</v>
      </c>
      <c r="T411" s="21">
        <v>0.5</v>
      </c>
      <c r="U411" s="22">
        <v>40</v>
      </c>
      <c r="V411" s="26">
        <v>0.72727272727272729</v>
      </c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14" t="s">
        <v>7</v>
      </c>
      <c r="AJ411" s="94">
        <v>5.75</v>
      </c>
      <c r="AK411" s="94">
        <v>4.5833333333333339</v>
      </c>
      <c r="AL411" s="94">
        <v>4.666666666666667</v>
      </c>
      <c r="AM411" s="94">
        <v>4.916666666666667</v>
      </c>
      <c r="AN411" s="94">
        <v>5.4166666666666661</v>
      </c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</row>
    <row r="412" spans="11:81" ht="15" customHeight="1">
      <c r="K412" s="12"/>
      <c r="L412" s="12"/>
      <c r="M412" s="584"/>
      <c r="N412" s="27" t="s">
        <v>10</v>
      </c>
      <c r="O412" s="12"/>
      <c r="P412" s="12"/>
      <c r="Q412" s="12"/>
      <c r="R412" s="29">
        <v>1</v>
      </c>
      <c r="S412" s="30">
        <v>2</v>
      </c>
      <c r="T412" s="29">
        <v>1</v>
      </c>
      <c r="U412" s="30">
        <v>55</v>
      </c>
      <c r="V412" s="31">
        <v>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15" t="s">
        <v>8</v>
      </c>
      <c r="AJ412" s="95">
        <v>7</v>
      </c>
      <c r="AK412" s="95">
        <v>6</v>
      </c>
      <c r="AL412" s="95">
        <v>6</v>
      </c>
      <c r="AM412" s="95">
        <v>6.5</v>
      </c>
      <c r="AN412" s="95">
        <v>6</v>
      </c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</row>
    <row r="413" spans="11:81" ht="15" customHeight="1"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15" t="s">
        <v>9</v>
      </c>
      <c r="AJ413" s="95">
        <v>5.709677419354839</v>
      </c>
      <c r="AK413" s="95">
        <v>4.6451612903225801</v>
      </c>
      <c r="AL413" s="95">
        <v>4.5161290322580649</v>
      </c>
      <c r="AM413" s="95">
        <v>4.935483870967742</v>
      </c>
      <c r="AN413" s="95">
        <v>5.6578947368421044</v>
      </c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</row>
    <row r="414" spans="11:81" ht="15" customHeight="1"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</row>
    <row r="415" spans="11:81" ht="15" customHeight="1">
      <c r="K415" s="12"/>
      <c r="L415" s="12"/>
      <c r="M415" s="33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</row>
    <row r="416" spans="11:81" ht="15" customHeight="1">
      <c r="K416" s="12"/>
      <c r="L416" s="12"/>
      <c r="M416" s="12"/>
      <c r="N416" s="12"/>
      <c r="O416" s="211"/>
      <c r="P416" s="211"/>
      <c r="Q416" s="211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</row>
    <row r="417" spans="1:81" ht="15" customHeight="1">
      <c r="K417" s="12"/>
      <c r="L417" s="12"/>
      <c r="M417" s="211" t="s">
        <v>231</v>
      </c>
      <c r="N417" s="211"/>
      <c r="O417" s="12" t="s">
        <v>232</v>
      </c>
      <c r="P417" s="12"/>
      <c r="Q417" s="12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</row>
    <row r="418" spans="1:81" ht="15" customHeight="1"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 t="s">
        <v>233</v>
      </c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</row>
    <row r="419" spans="1:81">
      <c r="K419" s="12"/>
      <c r="L419" s="12"/>
      <c r="M419" s="12"/>
      <c r="N419" s="12"/>
      <c r="O419" s="19">
        <v>0.4</v>
      </c>
      <c r="P419" s="19">
        <v>0.5</v>
      </c>
      <c r="Q419" s="19">
        <v>0</v>
      </c>
      <c r="R419" s="12" t="s">
        <v>236</v>
      </c>
      <c r="S419" s="12" t="s">
        <v>237</v>
      </c>
      <c r="T419" s="12" t="s">
        <v>238</v>
      </c>
      <c r="U419" s="12"/>
      <c r="V419" s="12"/>
      <c r="W419" s="12"/>
      <c r="X419" s="12"/>
      <c r="Y419" s="12"/>
      <c r="Z419" s="12"/>
      <c r="AA419" s="12" t="s">
        <v>118</v>
      </c>
      <c r="AB419" s="12" t="s">
        <v>119</v>
      </c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</row>
    <row r="420" spans="1:81" ht="15" customHeight="1">
      <c r="A420" s="16" t="s">
        <v>265</v>
      </c>
      <c r="K420" s="12"/>
      <c r="L420" s="12"/>
      <c r="M420" s="582" t="s">
        <v>6</v>
      </c>
      <c r="N420" s="23" t="s">
        <v>7</v>
      </c>
      <c r="O420" s="21">
        <v>0.1</v>
      </c>
      <c r="P420" s="21">
        <v>0</v>
      </c>
      <c r="Q420" s="21">
        <v>0</v>
      </c>
      <c r="R420" s="19">
        <v>0.17391304347826086</v>
      </c>
      <c r="S420" s="19">
        <v>0.13333333333333333</v>
      </c>
      <c r="T420" s="19">
        <v>0.66666666666666674</v>
      </c>
      <c r="U420" s="20"/>
      <c r="V420" s="12"/>
      <c r="W420" s="20"/>
      <c r="X420" s="12"/>
      <c r="Y420" s="20"/>
      <c r="Z420" s="12"/>
      <c r="AA420" s="19">
        <v>0.2105263157894737</v>
      </c>
      <c r="AB420" s="24">
        <v>0.17857142857142858</v>
      </c>
      <c r="AC420" s="20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</row>
    <row r="421" spans="1:81" ht="15" customHeight="1">
      <c r="A421" s="16"/>
      <c r="K421" s="12"/>
      <c r="L421" s="12"/>
      <c r="M421" s="582"/>
      <c r="N421" s="23"/>
      <c r="O421" s="21"/>
      <c r="P421" s="21"/>
      <c r="Q421" s="21"/>
      <c r="R421" s="19"/>
      <c r="S421" s="19"/>
      <c r="T421" s="19"/>
      <c r="U421" s="20"/>
      <c r="V421" s="12"/>
      <c r="W421" s="20"/>
      <c r="X421" s="12"/>
      <c r="Y421" s="20"/>
      <c r="Z421" s="12"/>
      <c r="AA421" s="19"/>
      <c r="AB421" s="24"/>
      <c r="AC421" s="20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</row>
    <row r="422" spans="1:81" ht="15" customHeight="1">
      <c r="A422" s="16" t="s">
        <v>312</v>
      </c>
      <c r="K422" s="12"/>
      <c r="L422" s="12"/>
      <c r="M422" s="583"/>
      <c r="N422" s="25" t="s">
        <v>8</v>
      </c>
      <c r="O422" s="21">
        <v>0.5</v>
      </c>
      <c r="P422" s="21">
        <v>0.5</v>
      </c>
      <c r="Q422" s="21">
        <v>1</v>
      </c>
      <c r="R422" s="21">
        <v>8.6956521739130432E-2</v>
      </c>
      <c r="S422" s="21">
        <v>0</v>
      </c>
      <c r="T422" s="21">
        <v>0</v>
      </c>
      <c r="U422" s="22"/>
      <c r="V422" s="12"/>
      <c r="W422" s="22"/>
      <c r="X422" s="12"/>
      <c r="Y422" s="22"/>
      <c r="Z422" s="12"/>
      <c r="AA422" s="21">
        <v>5.2631578947368425E-2</v>
      </c>
      <c r="AB422" s="26">
        <v>3.5714285714285719E-2</v>
      </c>
      <c r="AC422" s="2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</row>
    <row r="423" spans="1:81" ht="15" customHeight="1">
      <c r="A423" s="16"/>
      <c r="K423" s="12"/>
      <c r="L423" s="12"/>
      <c r="M423" s="583"/>
      <c r="N423" s="25"/>
      <c r="O423" s="21"/>
      <c r="P423" s="21"/>
      <c r="Q423" s="21"/>
      <c r="R423" s="21"/>
      <c r="S423" s="21"/>
      <c r="T423" s="21"/>
      <c r="U423" s="22"/>
      <c r="V423" s="12"/>
      <c r="W423" s="22"/>
      <c r="X423" s="12"/>
      <c r="Y423" s="22"/>
      <c r="Z423" s="12"/>
      <c r="AA423" s="21"/>
      <c r="AB423" s="26"/>
      <c r="AC423" s="2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</row>
    <row r="424" spans="1:81" ht="15" customHeight="1">
      <c r="K424" s="12"/>
      <c r="L424" s="12"/>
      <c r="M424" s="583"/>
      <c r="N424" s="25" t="s">
        <v>9</v>
      </c>
      <c r="O424" s="28"/>
      <c r="P424" s="29"/>
      <c r="Q424" s="30"/>
      <c r="R424" s="21">
        <v>0.73913043478260876</v>
      </c>
      <c r="S424" s="21">
        <v>0.8666666666666667</v>
      </c>
      <c r="T424" s="21">
        <v>0.33333333333333337</v>
      </c>
      <c r="U424" s="22"/>
      <c r="V424" s="12"/>
      <c r="W424" s="22"/>
      <c r="X424" s="12"/>
      <c r="Y424" s="22"/>
      <c r="Z424" s="12"/>
      <c r="AA424" s="21">
        <v>0.73684210526315796</v>
      </c>
      <c r="AB424" s="26">
        <v>0.7857142857142857</v>
      </c>
      <c r="AC424" s="2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</row>
    <row r="425" spans="1:81" ht="15" customHeight="1">
      <c r="K425" s="12"/>
      <c r="L425" s="12"/>
      <c r="M425" s="584"/>
      <c r="N425" s="27"/>
      <c r="O425" s="12"/>
      <c r="P425" s="12"/>
      <c r="Q425" s="12"/>
      <c r="R425" s="29"/>
      <c r="S425" s="30"/>
      <c r="T425" s="29"/>
      <c r="U425" s="30"/>
      <c r="V425" s="29"/>
      <c r="W425" s="30"/>
      <c r="X425" s="29"/>
      <c r="Y425" s="30"/>
      <c r="Z425" s="29"/>
      <c r="AA425" s="30"/>
      <c r="AB425" s="29"/>
      <c r="AC425" s="30"/>
      <c r="AD425" s="31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</row>
    <row r="426" spans="1:81" ht="15" customHeight="1"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</row>
    <row r="427" spans="1:81" ht="15" customHeight="1"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</row>
    <row r="428" spans="1:81" ht="15" customHeight="1">
      <c r="K428" s="12"/>
      <c r="L428" s="12"/>
      <c r="M428" s="33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</row>
    <row r="429" spans="1:81" ht="15" customHeight="1">
      <c r="K429" s="12"/>
      <c r="L429" s="12"/>
      <c r="M429" s="12"/>
      <c r="N429" s="12"/>
      <c r="O429" s="211"/>
      <c r="P429" s="211"/>
      <c r="Q429" s="211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</row>
    <row r="430" spans="1:81" ht="15" customHeight="1">
      <c r="K430" s="12"/>
      <c r="L430" s="12"/>
      <c r="M430" s="211" t="s">
        <v>239</v>
      </c>
      <c r="N430" s="211"/>
      <c r="O430" s="12" t="s">
        <v>240</v>
      </c>
      <c r="P430" s="12"/>
      <c r="Q430" s="12"/>
      <c r="R430" s="211"/>
      <c r="S430" s="211"/>
      <c r="T430" s="211"/>
      <c r="U430" s="211"/>
      <c r="V430" s="211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</row>
    <row r="431" spans="1:81" ht="15" customHeight="1"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</row>
    <row r="432" spans="1:81" ht="15" customHeight="1">
      <c r="K432" s="12"/>
      <c r="L432" s="12"/>
      <c r="M432" s="12"/>
      <c r="N432" s="12"/>
      <c r="O432" s="12" t="s">
        <v>26</v>
      </c>
      <c r="P432" s="12" t="s">
        <v>241</v>
      </c>
      <c r="Q432" s="12" t="s">
        <v>242</v>
      </c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</row>
    <row r="433" spans="1:81" ht="15" customHeight="1">
      <c r="K433" s="12"/>
      <c r="L433" s="12"/>
      <c r="M433" s="12"/>
      <c r="N433" s="12"/>
      <c r="O433" s="19">
        <v>0.19230769230769229</v>
      </c>
      <c r="P433" s="19">
        <v>0.36363636363636365</v>
      </c>
      <c r="Q433" s="19">
        <v>0.25</v>
      </c>
      <c r="R433" s="12" t="s">
        <v>243</v>
      </c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</row>
    <row r="434" spans="1:81" ht="15" customHeight="1">
      <c r="K434" s="12"/>
      <c r="L434" s="12"/>
      <c r="M434" s="582" t="s">
        <v>6</v>
      </c>
      <c r="N434" s="23" t="s">
        <v>7</v>
      </c>
      <c r="O434" s="21">
        <v>3.8461538461538464E-2</v>
      </c>
      <c r="P434" s="21">
        <v>9.0909090909090912E-2</v>
      </c>
      <c r="Q434" s="21">
        <v>0.125</v>
      </c>
      <c r="R434" s="24">
        <v>0.16666666666666669</v>
      </c>
      <c r="S434" s="20"/>
      <c r="T434" s="12"/>
      <c r="U434" s="20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</row>
    <row r="435" spans="1:81" ht="15" customHeight="1">
      <c r="K435" s="12"/>
      <c r="L435" s="12"/>
      <c r="M435" s="583"/>
      <c r="N435" s="25" t="s">
        <v>8</v>
      </c>
      <c r="O435" s="21">
        <v>0.76923076923076916</v>
      </c>
      <c r="P435" s="21">
        <v>0.54545454545454541</v>
      </c>
      <c r="Q435" s="21">
        <v>0.625</v>
      </c>
      <c r="R435" s="26">
        <v>0</v>
      </c>
      <c r="S435" s="22"/>
      <c r="T435" s="12"/>
      <c r="U435" s="2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</row>
    <row r="436" spans="1:81" ht="15" customHeight="1">
      <c r="K436" s="12"/>
      <c r="L436" s="12"/>
      <c r="M436" s="583"/>
      <c r="N436" s="25" t="s">
        <v>9</v>
      </c>
      <c r="O436" s="28"/>
      <c r="P436" s="29"/>
      <c r="Q436" s="30"/>
      <c r="R436" s="26">
        <v>0.83333333333333326</v>
      </c>
      <c r="S436" s="22"/>
      <c r="T436" s="12"/>
      <c r="U436" s="2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</row>
    <row r="437" spans="1:81" ht="15" customHeight="1">
      <c r="K437" s="12"/>
      <c r="L437" s="12"/>
      <c r="M437" s="584"/>
      <c r="N437" s="27"/>
      <c r="O437" s="12"/>
      <c r="P437" s="12"/>
      <c r="Q437" s="12"/>
      <c r="R437" s="29"/>
      <c r="S437" s="30"/>
      <c r="T437" s="29"/>
      <c r="U437" s="30"/>
      <c r="V437" s="31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</row>
    <row r="438" spans="1:81" ht="15" customHeight="1"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</row>
    <row r="439" spans="1:81" ht="15" customHeight="1"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</row>
    <row r="440" spans="1:81" ht="15" customHeight="1">
      <c r="K440" s="12"/>
      <c r="L440" s="12"/>
      <c r="M440" s="17" t="s">
        <v>269</v>
      </c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</row>
    <row r="441" spans="1:81" ht="15" customHeight="1">
      <c r="K441" s="12"/>
      <c r="L441" s="12"/>
      <c r="M441" s="12"/>
      <c r="N441" s="12"/>
      <c r="O441" s="211"/>
      <c r="P441" s="211"/>
      <c r="Q441" s="211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</row>
    <row r="442" spans="1:81" ht="15" customHeight="1">
      <c r="K442" s="12"/>
      <c r="L442" s="12"/>
      <c r="M442" s="211" t="s">
        <v>244</v>
      </c>
      <c r="N442" s="211"/>
      <c r="O442" s="12" t="s">
        <v>245</v>
      </c>
      <c r="P442" s="12"/>
      <c r="Q442" s="12"/>
      <c r="R442" s="211"/>
      <c r="S442" s="211"/>
      <c r="T442" s="211"/>
      <c r="U442" s="211"/>
      <c r="V442" s="211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</row>
    <row r="443" spans="1:81" ht="15" customHeight="1"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</row>
    <row r="444" spans="1:81" ht="15" customHeight="1">
      <c r="K444" s="12"/>
      <c r="L444" s="12"/>
      <c r="M444" s="12"/>
      <c r="N444" s="12"/>
      <c r="O444" s="12" t="s">
        <v>246</v>
      </c>
      <c r="P444" s="12" t="s">
        <v>247</v>
      </c>
      <c r="Q444" s="12" t="s">
        <v>248</v>
      </c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</row>
    <row r="445" spans="1:81" ht="15" customHeight="1">
      <c r="K445" s="12"/>
      <c r="L445" s="12"/>
      <c r="M445" s="12"/>
      <c r="N445" s="12"/>
      <c r="O445" s="19">
        <v>0.24</v>
      </c>
      <c r="P445" s="19">
        <v>0.24137931034482757</v>
      </c>
      <c r="Q445" s="19">
        <v>0</v>
      </c>
      <c r="R445" s="12" t="s">
        <v>249</v>
      </c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</row>
    <row r="446" spans="1:81" ht="15" customHeight="1">
      <c r="K446" s="12"/>
      <c r="L446" s="12"/>
      <c r="M446" s="582" t="s">
        <v>6</v>
      </c>
      <c r="N446" s="23" t="s">
        <v>7</v>
      </c>
      <c r="O446" s="21">
        <v>0</v>
      </c>
      <c r="P446" s="21">
        <v>6.8965517241379309E-2</v>
      </c>
      <c r="Q446" s="21">
        <v>0</v>
      </c>
      <c r="R446" s="24">
        <v>0</v>
      </c>
      <c r="S446" s="20"/>
      <c r="T446" s="12"/>
      <c r="U446" s="20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</row>
    <row r="447" spans="1:81" ht="15" customHeight="1">
      <c r="K447" s="12"/>
      <c r="L447" s="12"/>
      <c r="M447" s="583"/>
      <c r="N447" s="25" t="s">
        <v>8</v>
      </c>
      <c r="O447" s="21">
        <v>0.76</v>
      </c>
      <c r="P447" s="21">
        <v>0.68965517241379315</v>
      </c>
      <c r="Q447" s="21">
        <v>1</v>
      </c>
      <c r="R447" s="26">
        <v>0</v>
      </c>
      <c r="S447" s="22"/>
      <c r="T447" s="12"/>
      <c r="U447" s="2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</row>
    <row r="448" spans="1:81" ht="15" customHeight="1">
      <c r="A448" s="16" t="s">
        <v>170</v>
      </c>
      <c r="K448" s="12"/>
      <c r="L448" s="12"/>
      <c r="M448" s="583"/>
      <c r="N448" s="25" t="s">
        <v>9</v>
      </c>
      <c r="O448" s="28"/>
      <c r="P448" s="29"/>
      <c r="Q448" s="30"/>
      <c r="R448" s="26">
        <v>1</v>
      </c>
      <c r="S448" s="22"/>
      <c r="T448" s="12"/>
      <c r="U448" s="2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</row>
    <row r="449" spans="11:81" ht="15" customHeight="1">
      <c r="K449" s="12"/>
      <c r="L449" s="12"/>
      <c r="M449" s="584"/>
      <c r="N449" s="27"/>
      <c r="O449" s="12"/>
      <c r="P449" s="12"/>
      <c r="Q449" s="12"/>
      <c r="R449" s="29"/>
      <c r="S449" s="30"/>
      <c r="T449" s="29"/>
      <c r="U449" s="30"/>
      <c r="V449" s="31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</row>
    <row r="450" spans="11:81" ht="15" customHeight="1"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</row>
    <row r="451" spans="11:81" ht="15" customHeight="1"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</row>
    <row r="452" spans="11:81" ht="15" customHeight="1">
      <c r="K452" s="12"/>
      <c r="L452" s="12"/>
      <c r="M452" s="33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</row>
    <row r="453" spans="11:81" ht="15" customHeight="1">
      <c r="K453" s="12"/>
      <c r="L453" s="12"/>
      <c r="M453" s="12"/>
      <c r="N453" s="12"/>
      <c r="O453" s="211"/>
      <c r="P453" s="211"/>
      <c r="Q453" s="211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</row>
    <row r="454" spans="11:81" ht="15" customHeight="1">
      <c r="K454" s="12"/>
      <c r="L454" s="12"/>
      <c r="M454" s="211" t="s">
        <v>250</v>
      </c>
      <c r="N454" s="211"/>
      <c r="O454" s="12" t="s">
        <v>251</v>
      </c>
      <c r="P454" s="12"/>
      <c r="Q454" s="12"/>
      <c r="R454" s="211"/>
      <c r="S454" s="211"/>
      <c r="T454" s="211"/>
      <c r="U454" s="211"/>
      <c r="V454" s="211"/>
      <c r="W454" s="211"/>
      <c r="X454" s="211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</row>
    <row r="455" spans="11:81" ht="15" customHeight="1"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</row>
    <row r="456" spans="11:81" ht="15" customHeight="1">
      <c r="K456" s="12"/>
      <c r="L456" s="12"/>
      <c r="M456" s="12"/>
      <c r="N456" s="12"/>
      <c r="O456" s="12" t="s">
        <v>252</v>
      </c>
      <c r="P456" s="12" t="s">
        <v>253</v>
      </c>
      <c r="Q456" s="12" t="s">
        <v>254</v>
      </c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</row>
    <row r="457" spans="11:81" ht="15" customHeight="1">
      <c r="K457" s="12"/>
      <c r="L457" s="12"/>
      <c r="M457" s="12"/>
      <c r="N457" s="12"/>
      <c r="O457" s="19">
        <v>0.33333333333333337</v>
      </c>
      <c r="P457" s="19">
        <v>0</v>
      </c>
      <c r="Q457" s="19">
        <v>0.375</v>
      </c>
      <c r="R457" s="12" t="s">
        <v>255</v>
      </c>
      <c r="S457" s="12" t="s">
        <v>256</v>
      </c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</row>
    <row r="458" spans="11:81" ht="15" customHeight="1">
      <c r="K458" s="12"/>
      <c r="L458" s="12"/>
      <c r="M458" s="582" t="s">
        <v>6</v>
      </c>
      <c r="N458" s="23" t="s">
        <v>7</v>
      </c>
      <c r="O458" s="19"/>
      <c r="P458" s="19"/>
      <c r="Q458" s="19"/>
      <c r="R458" s="19">
        <v>0.27272727272727271</v>
      </c>
      <c r="S458" s="24">
        <v>9.5238095238095233E-2</v>
      </c>
      <c r="T458" s="12"/>
      <c r="U458" s="20"/>
      <c r="V458" s="12"/>
      <c r="W458" s="20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</row>
    <row r="459" spans="11:81" ht="15" customHeight="1">
      <c r="K459" s="12"/>
      <c r="L459" s="12"/>
      <c r="M459" s="582"/>
      <c r="N459" s="23"/>
      <c r="O459" s="19"/>
      <c r="P459" s="19"/>
      <c r="Q459" s="19"/>
      <c r="R459" s="19"/>
      <c r="S459" s="24"/>
      <c r="T459" s="12"/>
      <c r="U459" s="20"/>
      <c r="V459" s="12"/>
      <c r="W459" s="20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</row>
    <row r="460" spans="11:81" ht="15" customHeight="1">
      <c r="K460" s="12"/>
      <c r="L460" s="12"/>
      <c r="M460" s="582"/>
      <c r="N460" s="23"/>
      <c r="O460" s="19"/>
      <c r="P460" s="19"/>
      <c r="Q460" s="19"/>
      <c r="R460" s="19"/>
      <c r="S460" s="24"/>
      <c r="T460" s="12"/>
      <c r="U460" s="20"/>
      <c r="V460" s="12"/>
      <c r="W460" s="20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</row>
    <row r="461" spans="11:81" ht="15" customHeight="1">
      <c r="K461" s="12"/>
      <c r="L461" s="12"/>
      <c r="M461" s="582"/>
      <c r="N461" s="23"/>
      <c r="O461" s="19"/>
      <c r="P461" s="19"/>
      <c r="Q461" s="19"/>
      <c r="R461" s="19"/>
      <c r="S461" s="24"/>
      <c r="T461" s="12"/>
      <c r="U461" s="20"/>
      <c r="V461" s="12"/>
      <c r="W461" s="20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</row>
    <row r="462" spans="11:81" ht="15" customHeight="1">
      <c r="K462" s="12"/>
      <c r="L462" s="12"/>
      <c r="M462" s="582"/>
      <c r="N462" s="23"/>
      <c r="O462" s="19"/>
      <c r="P462" s="19"/>
      <c r="Q462" s="19"/>
      <c r="R462" s="19"/>
      <c r="S462" s="24"/>
      <c r="T462" s="12"/>
      <c r="U462" s="20"/>
      <c r="V462" s="12"/>
      <c r="W462" s="20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</row>
    <row r="463" spans="11:81" ht="15" customHeight="1">
      <c r="K463" s="12"/>
      <c r="L463" s="12"/>
      <c r="M463" s="582"/>
      <c r="N463" s="23"/>
      <c r="O463" s="19"/>
      <c r="P463" s="19"/>
      <c r="Q463" s="19"/>
      <c r="R463" s="19"/>
      <c r="S463" s="24"/>
      <c r="T463" s="12"/>
      <c r="U463" s="20"/>
      <c r="V463" s="12"/>
      <c r="W463" s="20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</row>
    <row r="464" spans="11:81" ht="15" customHeight="1">
      <c r="K464" s="12"/>
      <c r="L464" s="12"/>
      <c r="M464" s="582"/>
      <c r="N464" s="23"/>
      <c r="O464" s="19"/>
      <c r="P464" s="19"/>
      <c r="Q464" s="19"/>
      <c r="R464" s="19"/>
      <c r="S464" s="24"/>
      <c r="T464" s="12"/>
      <c r="U464" s="20"/>
      <c r="V464" s="12"/>
      <c r="W464" s="20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</row>
    <row r="465" spans="1:81" ht="15" customHeight="1">
      <c r="K465" s="12"/>
      <c r="L465" s="12"/>
      <c r="M465" s="582"/>
      <c r="N465" s="23"/>
      <c r="O465" s="19"/>
      <c r="P465" s="19"/>
      <c r="Q465" s="19"/>
      <c r="R465" s="19"/>
      <c r="S465" s="24"/>
      <c r="T465" s="12"/>
      <c r="U465" s="20"/>
      <c r="V465" s="12"/>
      <c r="W465" s="20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</row>
    <row r="466" spans="1:81" ht="15" customHeight="1">
      <c r="K466" s="12"/>
      <c r="L466" s="12"/>
      <c r="M466" s="582"/>
      <c r="N466" s="23"/>
      <c r="O466" s="19"/>
      <c r="P466" s="19"/>
      <c r="Q466" s="19"/>
      <c r="R466" s="19"/>
      <c r="S466" s="24"/>
      <c r="T466" s="12"/>
      <c r="U466" s="20"/>
      <c r="V466" s="12"/>
      <c r="W466" s="20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</row>
    <row r="467" spans="1:81" ht="15" customHeight="1">
      <c r="K467" s="12"/>
      <c r="L467" s="12"/>
      <c r="M467" s="582"/>
      <c r="N467" s="23"/>
      <c r="O467" s="19"/>
      <c r="P467" s="19"/>
      <c r="Q467" s="19"/>
      <c r="R467" s="19"/>
      <c r="S467" s="24"/>
      <c r="T467" s="12"/>
      <c r="U467" s="20"/>
      <c r="V467" s="12"/>
      <c r="W467" s="20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</row>
    <row r="468" spans="1:81" ht="15" customHeight="1">
      <c r="K468" s="12"/>
      <c r="L468" s="12"/>
      <c r="M468" s="582"/>
      <c r="N468" s="23"/>
      <c r="O468" s="19"/>
      <c r="P468" s="19"/>
      <c r="Q468" s="19"/>
      <c r="R468" s="19"/>
      <c r="S468" s="24"/>
      <c r="T468" s="12"/>
      <c r="U468" s="20"/>
      <c r="V468" s="12"/>
      <c r="W468" s="20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</row>
    <row r="469" spans="1:81" ht="15" customHeight="1">
      <c r="K469" s="12"/>
      <c r="L469" s="12"/>
      <c r="M469" s="582"/>
      <c r="N469" s="23"/>
      <c r="O469" s="19"/>
      <c r="P469" s="19"/>
      <c r="Q469" s="19"/>
      <c r="R469" s="19"/>
      <c r="S469" s="24"/>
      <c r="T469" s="12"/>
      <c r="U469" s="20"/>
      <c r="V469" s="12"/>
      <c r="W469" s="20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</row>
    <row r="470" spans="1:81" ht="15" customHeight="1">
      <c r="K470" s="12"/>
      <c r="L470" s="12"/>
      <c r="M470" s="582"/>
      <c r="N470" s="23"/>
      <c r="O470" s="19"/>
      <c r="P470" s="19"/>
      <c r="Q470" s="19"/>
      <c r="R470" s="19"/>
      <c r="S470" s="24"/>
      <c r="T470" s="12"/>
      <c r="U470" s="20"/>
      <c r="V470" s="12"/>
      <c r="W470" s="20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</row>
    <row r="471" spans="1:81" ht="15" customHeight="1">
      <c r="K471" s="12"/>
      <c r="L471" s="12"/>
      <c r="M471" s="582"/>
      <c r="N471" s="23"/>
      <c r="O471" s="19"/>
      <c r="P471" s="19"/>
      <c r="Q471" s="19"/>
      <c r="R471" s="19"/>
      <c r="S471" s="24"/>
      <c r="T471" s="12"/>
      <c r="U471" s="20"/>
      <c r="V471" s="12"/>
      <c r="W471" s="20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</row>
    <row r="472" spans="1:81" ht="15" customHeight="1">
      <c r="K472" s="12"/>
      <c r="L472" s="12"/>
      <c r="M472" s="582"/>
      <c r="N472" s="23"/>
      <c r="O472" s="19"/>
      <c r="P472" s="19"/>
      <c r="Q472" s="19"/>
      <c r="R472" s="19"/>
      <c r="S472" s="24"/>
      <c r="T472" s="12"/>
      <c r="U472" s="20"/>
      <c r="V472" s="12"/>
      <c r="W472" s="20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</row>
    <row r="473" spans="1:81" ht="15" customHeight="1">
      <c r="K473" s="12"/>
      <c r="L473" s="12"/>
      <c r="M473" s="582"/>
      <c r="N473" s="23"/>
      <c r="O473" s="19"/>
      <c r="P473" s="19"/>
      <c r="Q473" s="19"/>
      <c r="R473" s="19"/>
      <c r="S473" s="24"/>
      <c r="T473" s="12"/>
      <c r="U473" s="20"/>
      <c r="V473" s="12"/>
      <c r="W473" s="20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</row>
    <row r="474" spans="1:81" ht="15" customHeight="1">
      <c r="A474" s="16" t="s">
        <v>174</v>
      </c>
      <c r="K474" s="12"/>
      <c r="L474" s="12"/>
      <c r="M474" s="582"/>
      <c r="N474" s="23"/>
      <c r="O474" s="19"/>
      <c r="P474" s="19"/>
      <c r="Q474" s="19"/>
      <c r="R474" s="19"/>
      <c r="S474" s="24"/>
      <c r="T474" s="12"/>
      <c r="U474" s="20"/>
      <c r="V474" s="12"/>
      <c r="W474" s="20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</row>
    <row r="475" spans="1:81" ht="15" customHeight="1">
      <c r="K475" s="12"/>
      <c r="L475" s="12"/>
      <c r="M475" s="582"/>
      <c r="N475" s="23"/>
      <c r="O475" s="19"/>
      <c r="P475" s="19"/>
      <c r="Q475" s="19"/>
      <c r="R475" s="19"/>
      <c r="S475" s="24"/>
      <c r="T475" s="12"/>
      <c r="U475" s="20"/>
      <c r="V475" s="12"/>
      <c r="W475" s="20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</row>
    <row r="476" spans="1:81" ht="15" customHeight="1">
      <c r="K476" s="12"/>
      <c r="L476" s="12"/>
      <c r="M476" s="582"/>
      <c r="N476" s="23"/>
      <c r="O476" s="19"/>
      <c r="P476" s="19"/>
      <c r="Q476" s="19"/>
      <c r="R476" s="19"/>
      <c r="S476" s="24"/>
      <c r="T476" s="12"/>
      <c r="U476" s="20"/>
      <c r="V476" s="12"/>
      <c r="W476" s="20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</row>
    <row r="477" spans="1:81" ht="15" customHeight="1">
      <c r="K477" s="12"/>
      <c r="L477" s="12"/>
      <c r="M477" s="582"/>
      <c r="N477" s="23"/>
      <c r="O477" s="19"/>
      <c r="P477" s="19"/>
      <c r="Q477" s="19"/>
      <c r="R477" s="19"/>
      <c r="S477" s="24"/>
      <c r="T477" s="12"/>
      <c r="U477" s="20"/>
      <c r="V477" s="12"/>
      <c r="W477" s="20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</row>
    <row r="478" spans="1:81" ht="15" customHeight="1">
      <c r="K478" s="12"/>
      <c r="L478" s="12"/>
      <c r="M478" s="582"/>
      <c r="N478" s="23"/>
      <c r="O478" s="19"/>
      <c r="P478" s="19"/>
      <c r="Q478" s="19"/>
      <c r="R478" s="19"/>
      <c r="S478" s="24"/>
      <c r="T478" s="12"/>
      <c r="U478" s="20"/>
      <c r="V478" s="12"/>
      <c r="W478" s="20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</row>
    <row r="479" spans="1:81" ht="15" customHeight="1">
      <c r="K479" s="12"/>
      <c r="L479" s="12"/>
      <c r="M479" s="582"/>
      <c r="N479" s="23"/>
      <c r="O479" s="19"/>
      <c r="P479" s="19"/>
      <c r="Q479" s="19"/>
      <c r="R479" s="19"/>
      <c r="S479" s="24"/>
      <c r="T479" s="12"/>
      <c r="U479" s="20"/>
      <c r="V479" s="12"/>
      <c r="W479" s="20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</row>
    <row r="480" spans="1:81" ht="15" customHeight="1">
      <c r="K480" s="12"/>
      <c r="L480" s="12"/>
      <c r="M480" s="582"/>
      <c r="N480" s="23"/>
      <c r="O480" s="19"/>
      <c r="P480" s="19"/>
      <c r="Q480" s="19"/>
      <c r="R480" s="19"/>
      <c r="S480" s="24"/>
      <c r="T480" s="12"/>
      <c r="U480" s="20"/>
      <c r="V480" s="12"/>
      <c r="W480" s="20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</row>
    <row r="481" spans="11:81" ht="15" customHeight="1">
      <c r="K481" s="12"/>
      <c r="L481" s="12"/>
      <c r="M481" s="582"/>
      <c r="N481" s="23"/>
      <c r="O481" s="21">
        <v>6.6666666666666666E-2</v>
      </c>
      <c r="P481" s="21">
        <v>0</v>
      </c>
      <c r="Q481" s="21">
        <v>0.125</v>
      </c>
      <c r="R481" s="19"/>
      <c r="S481" s="24"/>
      <c r="T481" s="12"/>
      <c r="U481" s="20"/>
      <c r="V481" s="12"/>
      <c r="W481" s="20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</row>
    <row r="482" spans="11:81" ht="15" customHeight="1">
      <c r="K482" s="12"/>
      <c r="L482" s="12"/>
      <c r="M482" s="583"/>
      <c r="N482" s="25" t="s">
        <v>8</v>
      </c>
      <c r="O482" s="21">
        <v>0.6</v>
      </c>
      <c r="P482" s="21">
        <v>1</v>
      </c>
      <c r="Q482" s="21">
        <v>0.5</v>
      </c>
      <c r="R482" s="21">
        <v>9.0909090909090912E-2</v>
      </c>
      <c r="S482" s="26">
        <v>0</v>
      </c>
      <c r="T482" s="12"/>
      <c r="U482" s="22"/>
      <c r="V482" s="12"/>
      <c r="W482" s="2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</row>
    <row r="483" spans="11:81" ht="15" customHeight="1">
      <c r="K483" s="12"/>
      <c r="L483" s="12"/>
      <c r="M483" s="583"/>
      <c r="N483" s="25" t="s">
        <v>9</v>
      </c>
      <c r="O483" s="28"/>
      <c r="P483" s="29"/>
      <c r="Q483" s="30"/>
      <c r="R483" s="21">
        <v>0.63636363636363635</v>
      </c>
      <c r="S483" s="26">
        <v>0.90476190476190477</v>
      </c>
      <c r="T483" s="12"/>
      <c r="U483" s="22"/>
      <c r="V483" s="12"/>
      <c r="W483" s="2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</row>
    <row r="484" spans="11:81" ht="15" customHeight="1">
      <c r="K484" s="12"/>
      <c r="L484" s="12"/>
      <c r="M484" s="584"/>
      <c r="N484" s="27"/>
      <c r="O484" s="12"/>
      <c r="P484" s="12"/>
      <c r="Q484" s="12"/>
      <c r="R484" s="29"/>
      <c r="S484" s="30"/>
      <c r="T484" s="29"/>
      <c r="U484" s="30"/>
      <c r="V484" s="29"/>
      <c r="W484" s="30"/>
      <c r="X484" s="31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</row>
    <row r="485" spans="11:81" ht="15" customHeight="1"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</row>
    <row r="486" spans="11:81" ht="15" customHeight="1"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</row>
    <row r="487" spans="11:81" ht="15" customHeight="1"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</row>
    <row r="488" spans="11:81" ht="15" customHeight="1"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</row>
    <row r="489" spans="11:81" ht="15" customHeight="1"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</row>
    <row r="490" spans="11:81" ht="15" customHeight="1"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</row>
    <row r="491" spans="11:81" ht="15" customHeight="1"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</row>
    <row r="492" spans="11:81" ht="15" customHeight="1"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</row>
    <row r="493" spans="11:81" ht="15" customHeight="1"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</row>
    <row r="494" spans="11:81" ht="15" customHeight="1"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</row>
    <row r="495" spans="11:81" ht="15" customHeight="1"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</row>
    <row r="496" spans="11:81" ht="15" customHeight="1"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</row>
    <row r="497" spans="1:81" ht="15" customHeight="1"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</row>
    <row r="498" spans="1:81" ht="15" customHeight="1"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</row>
    <row r="499" spans="1:81" ht="15" customHeight="1"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</row>
    <row r="500" spans="1:81" ht="15" customHeight="1">
      <c r="A500" s="16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</row>
    <row r="501" spans="1:81" ht="15" customHeight="1"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</row>
    <row r="502" spans="1:81" ht="15" customHeight="1"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</row>
    <row r="503" spans="1:81" ht="15" customHeight="1">
      <c r="A503" s="16" t="s">
        <v>181</v>
      </c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</row>
    <row r="504" spans="1:81" ht="15" customHeight="1"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</row>
    <row r="505" spans="1:81" ht="15" customHeight="1"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</row>
    <row r="506" spans="1:81" ht="15" customHeight="1">
      <c r="K506" s="12"/>
      <c r="L506" s="12"/>
      <c r="M506" s="12"/>
      <c r="N506" s="12"/>
      <c r="O506" s="235"/>
      <c r="P506" s="235"/>
      <c r="Q506" s="235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</row>
    <row r="507" spans="1:81" ht="15" customHeight="1">
      <c r="K507" s="12"/>
      <c r="L507" s="12"/>
      <c r="M507" s="235" t="s">
        <v>336</v>
      </c>
      <c r="N507" s="235"/>
      <c r="O507" s="12"/>
      <c r="P507" s="12"/>
      <c r="Q507" s="12"/>
      <c r="R507" s="235"/>
      <c r="S507" s="235"/>
      <c r="T507" s="235"/>
      <c r="U507" s="235"/>
      <c r="V507" s="235"/>
      <c r="W507" s="235"/>
      <c r="X507" s="235"/>
      <c r="Y507" s="235"/>
      <c r="Z507" s="235"/>
      <c r="AA507" s="235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</row>
    <row r="508" spans="1:81" ht="15" customHeight="1">
      <c r="K508" s="12"/>
      <c r="L508" s="12"/>
      <c r="M508" s="12"/>
      <c r="N508" s="12"/>
      <c r="O508" s="186"/>
      <c r="P508" s="186"/>
      <c r="Q508" s="186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</row>
    <row r="509" spans="1:81" ht="15" customHeight="1">
      <c r="K509" s="12"/>
      <c r="L509" s="12"/>
      <c r="M509" s="12"/>
      <c r="N509" s="12" t="s">
        <v>168</v>
      </c>
      <c r="O509" s="12" t="s">
        <v>169</v>
      </c>
      <c r="P509" s="12" t="s">
        <v>171</v>
      </c>
      <c r="Q509" s="12" t="s">
        <v>172</v>
      </c>
      <c r="R509" s="12" t="s">
        <v>337</v>
      </c>
      <c r="S509" s="12" t="s">
        <v>175</v>
      </c>
      <c r="T509" s="12" t="s">
        <v>176</v>
      </c>
      <c r="U509" s="12" t="s">
        <v>177</v>
      </c>
      <c r="V509" s="12" t="s">
        <v>178</v>
      </c>
      <c r="W509" s="12" t="s">
        <v>179</v>
      </c>
      <c r="X509" s="12" t="s">
        <v>338</v>
      </c>
      <c r="Y509" s="12" t="s">
        <v>182</v>
      </c>
      <c r="Z509" s="12" t="s">
        <v>183</v>
      </c>
      <c r="AA509" s="12" t="s">
        <v>184</v>
      </c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</row>
    <row r="510" spans="1:81" ht="15" customHeight="1">
      <c r="K510" s="12"/>
      <c r="L510" s="12"/>
      <c r="M510" s="236" t="s">
        <v>7</v>
      </c>
      <c r="N510" s="237">
        <v>1.0000000000000002</v>
      </c>
      <c r="O510" s="238">
        <v>7.6923076923076913E-2</v>
      </c>
      <c r="P510" s="238">
        <v>-0.46153846153846151</v>
      </c>
      <c r="Q510" s="237">
        <v>-2.4615384615384617</v>
      </c>
      <c r="R510" s="238">
        <v>-0.38461538461538458</v>
      </c>
      <c r="S510" s="237">
        <v>-2.1538461538461542</v>
      </c>
      <c r="T510" s="237">
        <v>-1.4615384615384615</v>
      </c>
      <c r="U510" s="237">
        <v>-1.1538461538461537</v>
      </c>
      <c r="V510" s="238">
        <v>-0.38461538461538464</v>
      </c>
      <c r="W510" s="237">
        <v>-1.6923076923076923</v>
      </c>
      <c r="X510" s="238">
        <v>-0.69230769230769229</v>
      </c>
      <c r="Y510" s="237">
        <v>-1.3076923076923077</v>
      </c>
      <c r="Z510" s="237">
        <v>-1.2307692307692306</v>
      </c>
      <c r="AA510" s="237">
        <v>-1.0769230769230769</v>
      </c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</row>
    <row r="511" spans="1:81" ht="15" customHeight="1">
      <c r="K511" s="12"/>
      <c r="L511" s="12"/>
      <c r="M511" s="236" t="s">
        <v>8</v>
      </c>
      <c r="N511" s="238">
        <v>0.66666666666666663</v>
      </c>
      <c r="O511" s="237">
        <v>-1.3333333333333333</v>
      </c>
      <c r="P511" s="238">
        <v>-0.66666666666666663</v>
      </c>
      <c r="Q511" s="238">
        <v>-0.66666666666666663</v>
      </c>
      <c r="R511" s="237">
        <v>-1</v>
      </c>
      <c r="S511" s="237">
        <v>0</v>
      </c>
      <c r="T511" s="237">
        <v>-1.6666666666666667</v>
      </c>
      <c r="U511" s="238">
        <v>0.66666666666666663</v>
      </c>
      <c r="V511" s="238">
        <v>0.33333333333333331</v>
      </c>
      <c r="W511" s="238">
        <v>-0.66666666666666663</v>
      </c>
      <c r="X511" s="238">
        <v>0.33333333333333331</v>
      </c>
      <c r="Y511" s="238">
        <v>-0.33333333333333331</v>
      </c>
      <c r="Z511" s="238">
        <v>-0.33333333333333331</v>
      </c>
      <c r="AA511" s="237">
        <v>0</v>
      </c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</row>
    <row r="512" spans="1:81" ht="15" customHeight="1">
      <c r="K512" s="12"/>
      <c r="L512" s="12"/>
      <c r="M512" s="236" t="s">
        <v>9</v>
      </c>
      <c r="N512" s="237">
        <v>1.1249999999999998</v>
      </c>
      <c r="O512" s="238">
        <v>-2.5000000000000019E-2</v>
      </c>
      <c r="P512" s="238">
        <v>-5.1282051282051405E-2</v>
      </c>
      <c r="Q512" s="237">
        <v>-2.95</v>
      </c>
      <c r="R512" s="237">
        <v>-1.5</v>
      </c>
      <c r="S512" s="237">
        <v>-1.0750000000000004</v>
      </c>
      <c r="T512" s="237">
        <v>-2.0749999999999997</v>
      </c>
      <c r="U512" s="237">
        <v>-1.4749999999999999</v>
      </c>
      <c r="V512" s="237">
        <v>-1.1749999999999998</v>
      </c>
      <c r="W512" s="237">
        <v>-1.6249999999999998</v>
      </c>
      <c r="X512" s="238">
        <v>-0.10000000000000002</v>
      </c>
      <c r="Y512" s="237">
        <v>-1.0000000000000002</v>
      </c>
      <c r="Z512" s="238">
        <v>-0.67499999999999993</v>
      </c>
      <c r="AA512" s="238">
        <v>-0.27499999999999991</v>
      </c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</row>
    <row r="513" spans="1:81" ht="15" customHeight="1">
      <c r="K513" s="12"/>
      <c r="L513" s="12"/>
      <c r="M513" s="236"/>
      <c r="N513" s="237"/>
      <c r="O513" s="12"/>
      <c r="P513" s="12"/>
      <c r="Q513" s="12"/>
      <c r="R513" s="237"/>
      <c r="S513" s="237"/>
      <c r="T513" s="237"/>
      <c r="U513" s="237"/>
      <c r="V513" s="238"/>
      <c r="W513" s="237"/>
      <c r="X513" s="238"/>
      <c r="Y513" s="237"/>
      <c r="Z513" s="238"/>
      <c r="AA513" s="238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</row>
    <row r="514" spans="1:81" ht="15" customHeight="1"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</row>
    <row r="515" spans="1:81" ht="15" customHeight="1"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</row>
    <row r="516" spans="1:81" ht="15" customHeight="1"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</row>
    <row r="517" spans="1:81" ht="15" customHeight="1"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</row>
    <row r="518" spans="1:81" ht="15" customHeight="1"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</row>
    <row r="519" spans="1:81" ht="15" customHeight="1"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</row>
    <row r="520" spans="1:81" ht="15" customHeight="1"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</row>
    <row r="521" spans="1:81" ht="15" customHeight="1"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</row>
    <row r="522" spans="1:81" ht="15" customHeight="1"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</row>
    <row r="523" spans="1:81" ht="15" customHeight="1"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</row>
    <row r="524" spans="1:81" ht="15" customHeight="1"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</row>
    <row r="525" spans="1:81" ht="15" customHeight="1"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</row>
    <row r="526" spans="1:81" ht="15" customHeight="1">
      <c r="K526" s="12"/>
      <c r="L526" s="12"/>
      <c r="M526" s="12"/>
      <c r="N526" s="12"/>
      <c r="O526" s="7"/>
      <c r="P526" s="7"/>
      <c r="Q526" s="7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</row>
    <row r="527" spans="1:81" ht="15" customHeight="1"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</row>
    <row r="528" spans="1:81" ht="30" customHeight="1" thickBot="1">
      <c r="A528" s="174" t="s">
        <v>266</v>
      </c>
      <c r="B528" s="175"/>
      <c r="C528" s="176"/>
      <c r="D528" s="176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251"/>
      <c r="Q528" s="251"/>
      <c r="R528" s="251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</row>
    <row r="529" spans="1:81" ht="15" customHeight="1">
      <c r="A529" s="124" t="s">
        <v>319</v>
      </c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</row>
    <row r="530" spans="1:81" ht="15" customHeight="1"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</row>
    <row r="531" spans="1:81" ht="15" customHeight="1"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</row>
    <row r="532" spans="1:81" ht="15" customHeight="1">
      <c r="L532" s="7"/>
      <c r="M532" s="7"/>
      <c r="N532" s="7"/>
      <c r="O532" s="7"/>
      <c r="P532" s="7"/>
      <c r="Q532" s="291"/>
      <c r="R532" s="291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</row>
    <row r="533" spans="1:81" ht="15" customHeight="1">
      <c r="L533" s="7"/>
      <c r="M533" s="294"/>
      <c r="N533" s="294"/>
      <c r="O533" s="294"/>
      <c r="P533" s="294"/>
      <c r="Q533" s="291"/>
      <c r="R533" s="291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</row>
    <row r="534" spans="1:81" ht="15" customHeight="1">
      <c r="L534" s="7"/>
      <c r="M534" s="294"/>
      <c r="N534" s="294" t="s">
        <v>276</v>
      </c>
      <c r="O534" s="294" t="s">
        <v>277</v>
      </c>
      <c r="P534" s="294"/>
      <c r="Q534" s="291"/>
      <c r="R534" s="291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</row>
    <row r="535" spans="1:81" ht="15" customHeight="1">
      <c r="L535" s="7"/>
      <c r="M535" s="134" t="s">
        <v>7</v>
      </c>
      <c r="N535" s="294">
        <v>1</v>
      </c>
      <c r="O535" s="294">
        <v>0</v>
      </c>
      <c r="P535" s="294"/>
      <c r="Q535" s="291"/>
      <c r="R535" s="291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</row>
    <row r="536" spans="1:81" ht="15" customHeight="1">
      <c r="L536" s="7"/>
      <c r="M536" s="138" t="s">
        <v>8</v>
      </c>
      <c r="N536" s="294">
        <v>0</v>
      </c>
      <c r="O536" s="294">
        <v>1</v>
      </c>
      <c r="P536" s="294"/>
      <c r="Q536" s="291"/>
      <c r="R536" s="291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</row>
    <row r="537" spans="1:81" ht="15" customHeight="1">
      <c r="L537" s="7"/>
      <c r="M537" s="138" t="s">
        <v>9</v>
      </c>
      <c r="N537" s="294">
        <v>0.67120000000000002</v>
      </c>
      <c r="O537" s="294">
        <v>0.32879999999999998</v>
      </c>
      <c r="P537" s="294"/>
      <c r="Q537" s="291"/>
      <c r="R537" s="291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</row>
    <row r="538" spans="1:81" ht="15" customHeight="1">
      <c r="L538" s="7"/>
      <c r="M538" s="294"/>
      <c r="N538" s="294"/>
      <c r="O538" s="294"/>
      <c r="P538" s="294"/>
      <c r="Q538" s="291"/>
      <c r="R538" s="291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</row>
    <row r="539" spans="1:81" ht="15" customHeight="1">
      <c r="L539" s="7"/>
      <c r="M539" s="294"/>
      <c r="N539" s="294"/>
      <c r="O539" s="294"/>
      <c r="P539" s="294"/>
      <c r="Q539" s="291"/>
      <c r="R539" s="291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</row>
    <row r="540" spans="1:81" ht="15" customHeight="1">
      <c r="L540" s="7"/>
      <c r="M540" s="294"/>
      <c r="N540" s="293"/>
      <c r="O540" s="293"/>
      <c r="P540" s="293"/>
      <c r="Q540" s="291"/>
      <c r="R540" s="291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</row>
    <row r="541" spans="1:81" ht="15" customHeight="1">
      <c r="L541" s="7"/>
      <c r="M541" s="294"/>
      <c r="N541" s="293"/>
      <c r="O541" s="293"/>
      <c r="P541" s="293"/>
      <c r="Q541" s="291"/>
      <c r="R541" s="291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</row>
    <row r="542" spans="1:81" ht="15" customHeight="1">
      <c r="L542" s="7"/>
      <c r="M542" s="294"/>
      <c r="N542" s="293"/>
      <c r="O542" s="293"/>
      <c r="P542" s="293"/>
      <c r="Q542" s="291"/>
      <c r="R542" s="291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</row>
    <row r="543" spans="1:81" ht="15" customHeight="1">
      <c r="L543" s="7"/>
      <c r="M543" s="294"/>
      <c r="N543" s="293"/>
      <c r="O543" s="293"/>
      <c r="P543" s="293"/>
      <c r="Q543" s="291"/>
      <c r="R543" s="291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</row>
    <row r="544" spans="1:81" ht="15" customHeight="1">
      <c r="L544" s="7"/>
      <c r="M544" s="294"/>
      <c r="N544" s="294"/>
      <c r="O544" s="294"/>
      <c r="P544" s="294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</row>
    <row r="545" spans="1:81" ht="15" customHeight="1">
      <c r="L545" s="7"/>
      <c r="M545" s="294"/>
      <c r="N545" s="294"/>
      <c r="O545" s="294"/>
      <c r="P545" s="294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</row>
    <row r="546" spans="1:81" ht="15" customHeight="1"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</row>
    <row r="547" spans="1:81" ht="15" customHeight="1"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</row>
    <row r="548" spans="1:81" ht="15" customHeight="1"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</row>
    <row r="549" spans="1:81" ht="15" customHeight="1"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</row>
    <row r="550" spans="1:81" ht="15" customHeight="1"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</row>
    <row r="551" spans="1:81" ht="15" customHeight="1"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</row>
    <row r="552" spans="1:81" ht="15" customHeight="1"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</row>
    <row r="553" spans="1:81" ht="15" customHeight="1"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</row>
    <row r="554" spans="1:81" ht="6" customHeight="1"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</row>
    <row r="555" spans="1:81" ht="25.5" customHeight="1">
      <c r="A555" s="122" t="s">
        <v>267</v>
      </c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</row>
    <row r="556" spans="1:81" ht="15" customHeight="1">
      <c r="A556" s="16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</row>
    <row r="557" spans="1:81" ht="15" customHeight="1">
      <c r="A557" s="16" t="s">
        <v>186</v>
      </c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</row>
    <row r="558" spans="1:81" ht="15" customHeight="1"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</row>
    <row r="559" spans="1:81" ht="15" customHeight="1">
      <c r="L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</row>
    <row r="560" spans="1:81" ht="15" customHeight="1">
      <c r="L560" s="7"/>
      <c r="M560" s="7"/>
      <c r="N560" s="7"/>
      <c r="O560" s="12"/>
      <c r="P560" s="12"/>
      <c r="Q560" s="12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</row>
    <row r="561" spans="12:81" ht="15" customHeight="1">
      <c r="L561" s="291"/>
      <c r="M561" s="240"/>
      <c r="N561" s="240"/>
      <c r="O561" s="239"/>
      <c r="P561" s="239"/>
      <c r="Q561" s="239"/>
      <c r="R561" s="239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</row>
    <row r="562" spans="12:81" ht="15" customHeight="1">
      <c r="L562" s="291"/>
      <c r="M562" s="240"/>
      <c r="N562" s="292"/>
      <c r="O562" s="292"/>
      <c r="P562" s="596"/>
      <c r="Q562" s="596"/>
      <c r="R562" s="239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</row>
    <row r="563" spans="12:81" ht="15" customHeight="1">
      <c r="L563" s="291"/>
      <c r="M563" s="240"/>
      <c r="N563" s="240"/>
      <c r="O563" s="240"/>
      <c r="P563" s="240"/>
      <c r="Q563" s="240"/>
      <c r="R563" s="291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</row>
    <row r="564" spans="12:81" ht="15" customHeight="1">
      <c r="L564" s="291"/>
      <c r="M564" s="241"/>
      <c r="N564" s="242"/>
      <c r="O564" s="242"/>
      <c r="P564" s="242"/>
      <c r="Q564" s="243"/>
      <c r="R564" s="291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</row>
    <row r="565" spans="12:81" ht="15" customHeight="1">
      <c r="L565" s="291"/>
      <c r="M565" s="244"/>
      <c r="N565" s="245"/>
      <c r="O565" s="245"/>
      <c r="P565" s="245"/>
      <c r="Q565" s="246"/>
      <c r="R565" s="291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</row>
    <row r="566" spans="12:81" ht="15" customHeight="1">
      <c r="L566" s="291"/>
      <c r="M566" s="244"/>
      <c r="N566" s="245"/>
      <c r="O566" s="245"/>
      <c r="P566" s="245"/>
      <c r="Q566" s="246"/>
      <c r="R566" s="291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</row>
    <row r="567" spans="12:81" ht="15" customHeight="1">
      <c r="L567" s="291"/>
      <c r="M567" s="240"/>
      <c r="N567" s="240"/>
      <c r="O567" s="291"/>
      <c r="P567" s="291"/>
      <c r="Q567" s="291"/>
      <c r="R567" s="291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</row>
    <row r="568" spans="12:81" ht="15" customHeight="1">
      <c r="L568" s="291"/>
      <c r="M568" s="291"/>
      <c r="N568" s="291"/>
      <c r="O568" s="291"/>
      <c r="P568" s="291"/>
      <c r="Q568" s="291"/>
      <c r="R568" s="291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</row>
    <row r="569" spans="12:81" ht="15" customHeight="1">
      <c r="L569" s="291"/>
      <c r="M569" s="291"/>
      <c r="N569" s="291"/>
      <c r="O569" s="291"/>
      <c r="P569" s="291"/>
      <c r="Q569" s="291"/>
      <c r="R569" s="291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</row>
    <row r="570" spans="12:81" ht="15" customHeight="1"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</row>
    <row r="571" spans="12:81" ht="15" customHeight="1"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</row>
    <row r="572" spans="12:81" ht="15" customHeight="1"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</row>
    <row r="573" spans="12:81" ht="15" customHeight="1"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</row>
    <row r="574" spans="12:81" ht="15" customHeight="1"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</row>
    <row r="575" spans="12:81" ht="15" customHeight="1"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</row>
    <row r="576" spans="12:81" ht="15" customHeight="1"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</row>
    <row r="577" spans="1:81" ht="15" customHeight="1"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</row>
    <row r="578" spans="1:81" ht="15" customHeight="1">
      <c r="A578" s="16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</row>
    <row r="579" spans="1:81" ht="15" customHeight="1">
      <c r="A579" s="16" t="s">
        <v>279</v>
      </c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</row>
    <row r="580" spans="1:81" ht="15" customHeight="1"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</row>
    <row r="581" spans="1:81" ht="15" customHeight="1"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</row>
    <row r="582" spans="1:81" ht="15" customHeight="1"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</row>
    <row r="583" spans="1:81" ht="15" customHeight="1"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</row>
    <row r="584" spans="1:81" ht="15" customHeight="1"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</row>
    <row r="585" spans="1:81" ht="15" customHeight="1"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</row>
    <row r="586" spans="1:81" ht="15" customHeight="1"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</row>
    <row r="587" spans="1:81" ht="15" customHeight="1"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</row>
    <row r="588" spans="1:81" ht="15" customHeight="1"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</row>
    <row r="589" spans="1:81" ht="15" customHeight="1"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</row>
    <row r="590" spans="1:81" ht="15" customHeight="1"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</row>
    <row r="591" spans="1:81" ht="15" customHeight="1"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</row>
    <row r="592" spans="1:81" ht="15" customHeight="1"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</row>
    <row r="593" spans="1:81" ht="15" customHeight="1"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</row>
    <row r="594" spans="1:81" ht="15" customHeight="1"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</row>
    <row r="595" spans="1:81" ht="15" customHeight="1"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</row>
    <row r="596" spans="1:81" ht="15" customHeight="1"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</row>
    <row r="597" spans="1:81" ht="15" customHeight="1"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</row>
    <row r="598" spans="1:81" ht="15" customHeight="1"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</row>
    <row r="599" spans="1:81" ht="15" customHeight="1"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</row>
    <row r="600" spans="1:81" ht="15" customHeight="1"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</row>
    <row r="601" spans="1:81" ht="15" customHeight="1">
      <c r="A601" s="16" t="s">
        <v>196</v>
      </c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</row>
    <row r="602" spans="1:81" ht="15" customHeight="1"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</row>
    <row r="603" spans="1:81" ht="15" customHeight="1"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</row>
    <row r="604" spans="1:81" ht="15" customHeight="1"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</row>
    <row r="605" spans="1:81" ht="15" customHeight="1"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</row>
    <row r="606" spans="1:81" ht="15" customHeight="1"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</row>
    <row r="607" spans="1:81" ht="15" customHeight="1">
      <c r="L607" s="7"/>
      <c r="M607" s="7"/>
      <c r="N607" s="7"/>
      <c r="O607" s="7"/>
      <c r="P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</row>
    <row r="608" spans="1:81" ht="15" customHeight="1">
      <c r="L608" s="7"/>
      <c r="M608" s="7"/>
      <c r="N608" s="7"/>
      <c r="O608" s="7"/>
      <c r="P608" s="7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</row>
    <row r="609" spans="12:81" ht="15" customHeight="1">
      <c r="L609" s="7"/>
      <c r="M609" s="7"/>
      <c r="N609" s="7"/>
      <c r="O609" s="7"/>
      <c r="P609" s="7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</row>
    <row r="610" spans="12:81" ht="15" customHeight="1">
      <c r="L610" s="7"/>
      <c r="M610" s="7"/>
      <c r="N610" s="7"/>
      <c r="O610" s="7"/>
      <c r="P610" s="7"/>
      <c r="Q610" s="12"/>
      <c r="R610" s="12" t="s">
        <v>197</v>
      </c>
      <c r="S610" s="12" t="s">
        <v>198</v>
      </c>
      <c r="T610" s="12" t="s">
        <v>199</v>
      </c>
      <c r="U610" s="12" t="s">
        <v>200</v>
      </c>
      <c r="V610" s="12" t="s">
        <v>201</v>
      </c>
      <c r="W610" s="12" t="s">
        <v>203</v>
      </c>
      <c r="X610" s="12" t="s">
        <v>205</v>
      </c>
      <c r="Y610" s="12" t="s">
        <v>45</v>
      </c>
      <c r="Z610" s="12" t="s">
        <v>206</v>
      </c>
      <c r="AA610" s="12"/>
      <c r="AB610" s="12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</row>
    <row r="611" spans="12:81" ht="15" customHeight="1">
      <c r="L611" s="7"/>
      <c r="M611" s="7"/>
      <c r="N611" s="7"/>
      <c r="O611" s="7"/>
      <c r="P611" s="7"/>
      <c r="Q611" s="134" t="s">
        <v>7</v>
      </c>
      <c r="R611" s="135">
        <v>0.25</v>
      </c>
      <c r="S611" s="135">
        <v>0</v>
      </c>
      <c r="T611" s="135">
        <v>0</v>
      </c>
      <c r="U611" s="135">
        <v>0</v>
      </c>
      <c r="V611" s="135">
        <v>0</v>
      </c>
      <c r="W611" s="135">
        <v>0.25</v>
      </c>
      <c r="X611" s="135">
        <v>0</v>
      </c>
      <c r="Y611" s="135">
        <v>0.25</v>
      </c>
      <c r="Z611" s="135">
        <v>0.25</v>
      </c>
      <c r="AA611" s="12"/>
      <c r="AB611" s="12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</row>
    <row r="612" spans="12:81" ht="15" customHeight="1">
      <c r="L612" s="7"/>
      <c r="M612" s="7"/>
      <c r="N612" s="7"/>
      <c r="O612" s="7"/>
      <c r="P612" s="7"/>
      <c r="Q612" s="138" t="s">
        <v>9</v>
      </c>
      <c r="R612" s="135">
        <v>0.111</v>
      </c>
      <c r="S612" s="135">
        <v>0.222</v>
      </c>
      <c r="T612" s="135">
        <v>0.111</v>
      </c>
      <c r="U612" s="135">
        <v>0.111</v>
      </c>
      <c r="V612" s="135">
        <v>0.111</v>
      </c>
      <c r="W612" s="135">
        <v>0</v>
      </c>
      <c r="X612" s="135">
        <v>0.111</v>
      </c>
      <c r="Y612" s="135">
        <v>0.111</v>
      </c>
      <c r="Z612" s="135">
        <v>0.111</v>
      </c>
      <c r="AA612" s="12"/>
      <c r="AB612" s="12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</row>
    <row r="613" spans="12:81" ht="15" customHeight="1"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</row>
    <row r="614" spans="12:81" ht="15" customHeight="1"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</row>
    <row r="615" spans="12:81" ht="15" customHeight="1"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</row>
    <row r="616" spans="12:81" ht="15" customHeight="1"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</row>
    <row r="617" spans="12:81" ht="15" customHeight="1"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</row>
    <row r="618" spans="12:81" ht="15" customHeight="1"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</row>
    <row r="619" spans="12:81" ht="15" customHeight="1"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</row>
    <row r="620" spans="12:81" ht="15" customHeight="1"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</row>
    <row r="621" spans="12:81" ht="15" customHeight="1"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</row>
    <row r="622" spans="12:81" ht="15" customHeight="1"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</row>
    <row r="623" spans="12:81" ht="15" customHeight="1"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</row>
    <row r="624" spans="12:81" ht="15" customHeight="1"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</row>
    <row r="625" spans="1:81" ht="15" customHeight="1"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</row>
    <row r="626" spans="1:81" ht="6.75" customHeight="1"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</row>
    <row r="627" spans="1:81" ht="23.25" customHeight="1">
      <c r="A627" s="122" t="s">
        <v>318</v>
      </c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</row>
    <row r="628" spans="1:81" ht="15" customHeight="1"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</row>
    <row r="629" spans="1:81" ht="15" customHeight="1">
      <c r="A629" s="16" t="s">
        <v>224</v>
      </c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</row>
    <row r="630" spans="1:81" ht="15" customHeight="1"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</row>
    <row r="631" spans="1:81" ht="15" customHeight="1"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</row>
    <row r="632" spans="1:81" ht="15" customHeight="1"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</row>
    <row r="633" spans="1:81" ht="15" customHeight="1"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</row>
    <row r="634" spans="1:81" ht="15" customHeight="1"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</row>
    <row r="635" spans="1:81" ht="15" customHeight="1"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</row>
    <row r="636" spans="1:81" ht="15" customHeight="1"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</row>
    <row r="637" spans="1:81" ht="15" customHeight="1"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</row>
    <row r="638" spans="1:81" ht="15" customHeight="1">
      <c r="L638" s="7"/>
      <c r="M638" s="7"/>
      <c r="N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</row>
    <row r="639" spans="1:81" ht="15" customHeight="1"/>
    <row r="640" spans="1:81" ht="15" customHeight="1"/>
    <row r="641" spans="1:1" ht="15" customHeight="1"/>
    <row r="642" spans="1:1" ht="15" customHeight="1"/>
    <row r="643" spans="1:1" ht="15" customHeight="1"/>
    <row r="644" spans="1:1" ht="15" customHeight="1"/>
    <row r="645" spans="1:1" ht="15" customHeight="1"/>
    <row r="646" spans="1:1" ht="15" customHeight="1"/>
    <row r="647" spans="1:1" ht="15" customHeight="1"/>
    <row r="648" spans="1:1" ht="15" customHeight="1"/>
    <row r="649" spans="1:1" ht="9.75" customHeight="1"/>
    <row r="650" spans="1:1" ht="15.75" customHeight="1"/>
    <row r="651" spans="1:1" ht="22.5" customHeight="1">
      <c r="A651" s="122" t="s">
        <v>344</v>
      </c>
    </row>
    <row r="652" spans="1:1" ht="15" customHeight="1"/>
    <row r="653" spans="1:1" ht="15" customHeight="1">
      <c r="A653" s="16" t="s">
        <v>299</v>
      </c>
    </row>
    <row r="654" spans="1:1" ht="15" customHeight="1"/>
    <row r="655" spans="1:1" ht="15" customHeight="1"/>
    <row r="656" spans="1:1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spans="1:36" ht="15" customHeight="1"/>
    <row r="674" spans="1:36" ht="23.25" customHeight="1"/>
    <row r="675" spans="1:36" ht="15" customHeight="1">
      <c r="A675" s="16" t="s">
        <v>300</v>
      </c>
    </row>
    <row r="676" spans="1:36" ht="15" customHeight="1"/>
    <row r="677" spans="1:36" ht="15" customHeight="1"/>
    <row r="678" spans="1:36" ht="15" customHeight="1"/>
    <row r="679" spans="1:36" ht="15" customHeight="1"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</row>
    <row r="680" spans="1:36" ht="15" customHeight="1"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</row>
    <row r="681" spans="1:36" ht="15" customHeight="1"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</row>
    <row r="682" spans="1:36" ht="15" customHeight="1"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</row>
    <row r="683" spans="1:36" ht="15" customHeight="1">
      <c r="O683" s="12"/>
      <c r="P683" s="12"/>
      <c r="Q683" s="12"/>
      <c r="R683" s="12"/>
      <c r="S683" s="579" t="s">
        <v>232</v>
      </c>
      <c r="T683" s="579"/>
      <c r="U683" s="579"/>
      <c r="V683" s="579"/>
      <c r="W683" s="579"/>
      <c r="X683" s="579"/>
      <c r="Y683" s="12" t="s">
        <v>233</v>
      </c>
      <c r="Z683" s="12"/>
      <c r="AA683" s="12"/>
      <c r="AB683" s="12"/>
      <c r="AC683" s="12"/>
      <c r="AD683" s="12"/>
      <c r="AE683" s="12" t="s">
        <v>118</v>
      </c>
      <c r="AF683" s="12"/>
      <c r="AG683" s="12" t="s">
        <v>119</v>
      </c>
      <c r="AH683" s="12"/>
      <c r="AI683" s="12"/>
      <c r="AJ683" s="12"/>
    </row>
    <row r="684" spans="1:36" ht="15" customHeight="1">
      <c r="K684" s="12"/>
      <c r="L684" s="12"/>
      <c r="M684" s="12"/>
      <c r="N684" s="12"/>
      <c r="O684" s="12"/>
      <c r="P684" s="12"/>
      <c r="Q684" s="12"/>
      <c r="R684" s="12"/>
      <c r="S684" s="12" t="s">
        <v>26</v>
      </c>
      <c r="T684" s="12" t="s">
        <v>339</v>
      </c>
      <c r="U684" s="12" t="s">
        <v>340</v>
      </c>
      <c r="V684" s="12" t="s">
        <v>341</v>
      </c>
      <c r="W684" s="12" t="s">
        <v>343</v>
      </c>
      <c r="X684" s="12" t="s">
        <v>46</v>
      </c>
      <c r="Y684" s="12" t="s">
        <v>26</v>
      </c>
      <c r="Z684" s="12" t="s">
        <v>342</v>
      </c>
      <c r="AA684" s="12"/>
      <c r="AB684" s="12"/>
      <c r="AC684" s="12"/>
      <c r="AD684" s="12"/>
      <c r="AE684" s="12" t="s">
        <v>4</v>
      </c>
      <c r="AF684" s="12" t="s">
        <v>5</v>
      </c>
      <c r="AG684" s="12" t="s">
        <v>4</v>
      </c>
      <c r="AH684" s="12" t="s">
        <v>5</v>
      </c>
      <c r="AI684" s="12"/>
      <c r="AJ684" s="12"/>
    </row>
    <row r="685" spans="1:36" ht="15" customHeight="1">
      <c r="K685" s="12"/>
      <c r="L685" s="12"/>
      <c r="M685" s="12"/>
      <c r="N685" s="12"/>
      <c r="O685" s="12"/>
      <c r="P685" s="12"/>
      <c r="Q685" s="12"/>
      <c r="R685" s="134" t="s">
        <v>7</v>
      </c>
      <c r="S685" s="135">
        <v>0.30769230769230771</v>
      </c>
      <c r="T685" s="135">
        <v>7.6923076923076927E-2</v>
      </c>
      <c r="U685" s="135">
        <v>0</v>
      </c>
      <c r="V685" s="135">
        <v>0.30769230769230771</v>
      </c>
      <c r="W685" s="135">
        <v>0.15384615384615385</v>
      </c>
      <c r="X685" s="135">
        <v>0.15384615384615385</v>
      </c>
      <c r="Y685" s="135">
        <v>0.44444444444444442</v>
      </c>
      <c r="Z685" s="136">
        <v>0.55555555555555558</v>
      </c>
      <c r="AA685" s="137"/>
      <c r="AB685" s="12"/>
      <c r="AC685" s="137"/>
      <c r="AD685" s="12"/>
      <c r="AE685" s="137">
        <v>4</v>
      </c>
      <c r="AF685" s="12"/>
      <c r="AG685" s="137">
        <v>5</v>
      </c>
      <c r="AH685" s="12"/>
      <c r="AI685" s="12"/>
      <c r="AJ685" s="12"/>
    </row>
    <row r="686" spans="1:36" ht="15" customHeight="1">
      <c r="K686" s="12"/>
      <c r="L686" s="12"/>
      <c r="M686" s="12"/>
      <c r="N686" s="12"/>
      <c r="O686" s="12"/>
      <c r="P686" s="12"/>
      <c r="Q686" s="12"/>
      <c r="R686" s="138" t="s">
        <v>8</v>
      </c>
      <c r="S686" s="139">
        <v>0.33333333333333337</v>
      </c>
      <c r="T686" s="139">
        <v>0</v>
      </c>
      <c r="U686" s="139">
        <v>0</v>
      </c>
      <c r="V686" s="139">
        <v>0.66666666666666674</v>
      </c>
      <c r="W686" s="139">
        <v>0</v>
      </c>
      <c r="X686" s="139">
        <v>0</v>
      </c>
      <c r="Y686" s="139">
        <v>0.5</v>
      </c>
      <c r="Z686" s="140">
        <v>0.5</v>
      </c>
      <c r="AA686" s="141"/>
      <c r="AB686" s="12"/>
      <c r="AC686" s="141"/>
      <c r="AD686" s="12"/>
      <c r="AE686" s="141">
        <v>1</v>
      </c>
      <c r="AF686" s="12"/>
      <c r="AG686" s="141">
        <v>1</v>
      </c>
      <c r="AH686" s="12"/>
      <c r="AI686" s="12"/>
      <c r="AJ686" s="12"/>
    </row>
    <row r="687" spans="1:36" ht="15" customHeight="1">
      <c r="K687" s="12"/>
      <c r="L687" s="12"/>
      <c r="M687" s="12"/>
      <c r="N687" s="12"/>
      <c r="O687" s="12"/>
      <c r="P687" s="12"/>
      <c r="Q687" s="12"/>
      <c r="R687" s="138" t="s">
        <v>9</v>
      </c>
      <c r="S687" s="139">
        <v>0.12195121951219512</v>
      </c>
      <c r="T687" s="139">
        <v>2.4390243902439025E-2</v>
      </c>
      <c r="U687" s="139">
        <v>9.7560975609756101E-2</v>
      </c>
      <c r="V687" s="139">
        <v>0.41463414634146339</v>
      </c>
      <c r="W687" s="139">
        <v>0.31707317073170732</v>
      </c>
      <c r="X687" s="139">
        <v>2.4390243902439025E-2</v>
      </c>
      <c r="Y687" s="139">
        <v>0.38888888888888884</v>
      </c>
      <c r="Z687" s="140">
        <v>0.61111111111111116</v>
      </c>
      <c r="AA687" s="141"/>
      <c r="AB687" s="12"/>
      <c r="AC687" s="141"/>
      <c r="AD687" s="12"/>
      <c r="AE687" s="141">
        <v>14</v>
      </c>
      <c r="AF687" s="12"/>
      <c r="AG687" s="141">
        <v>22</v>
      </c>
      <c r="AH687" s="12"/>
      <c r="AI687" s="12"/>
      <c r="AJ687" s="12"/>
    </row>
    <row r="688" spans="1:36" ht="15" customHeight="1"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</row>
    <row r="689" spans="1:36" ht="15" customHeight="1">
      <c r="K689" s="12"/>
      <c r="L689" s="12"/>
      <c r="M689" s="12" t="s">
        <v>326</v>
      </c>
      <c r="N689" s="12" t="s">
        <v>327</v>
      </c>
      <c r="O689" s="135"/>
      <c r="P689" s="137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</row>
    <row r="690" spans="1:36" ht="15" customHeight="1">
      <c r="K690" s="12"/>
      <c r="L690" s="134" t="s">
        <v>7</v>
      </c>
      <c r="M690" s="135">
        <v>0.84615384615384615</v>
      </c>
      <c r="N690" s="136">
        <v>0.92307692307692302</v>
      </c>
      <c r="O690" s="139"/>
      <c r="P690" s="14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</row>
    <row r="691" spans="1:36" ht="15" customHeight="1">
      <c r="K691" s="12"/>
      <c r="L691" s="138" t="s">
        <v>8</v>
      </c>
      <c r="M691" s="139">
        <v>1</v>
      </c>
      <c r="N691" s="140">
        <v>1</v>
      </c>
      <c r="O691" s="139"/>
      <c r="P691" s="14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</row>
    <row r="692" spans="1:36" ht="15" customHeight="1">
      <c r="K692" s="12"/>
      <c r="L692" s="138" t="s">
        <v>9</v>
      </c>
      <c r="M692" s="139">
        <v>0.82499999999999996</v>
      </c>
      <c r="N692" s="140">
        <v>0.97560975609756095</v>
      </c>
      <c r="O692" s="145"/>
      <c r="P692" s="144"/>
      <c r="Q692" s="145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36" ht="15" customHeight="1">
      <c r="K693" s="12"/>
      <c r="L693" s="142"/>
      <c r="M693" s="143"/>
      <c r="N693" s="144"/>
      <c r="O693" s="12"/>
      <c r="P693" s="12"/>
      <c r="Q693" s="12"/>
      <c r="R693" s="144"/>
      <c r="S693" s="145"/>
      <c r="T693" s="146"/>
      <c r="U693" s="12"/>
      <c r="V693" s="12"/>
      <c r="W693" s="12"/>
      <c r="X693" s="12"/>
      <c r="Y693" s="12"/>
      <c r="Z693" s="12"/>
      <c r="AA693" s="12"/>
    </row>
    <row r="694" spans="1:36" ht="15" customHeight="1"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36" ht="15" customHeight="1"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36" ht="15" customHeight="1"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36" ht="15" customHeight="1"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36" ht="15" customHeight="1">
      <c r="K698" s="12"/>
      <c r="L698" s="12"/>
      <c r="M698" s="12"/>
      <c r="N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36" ht="15" customHeight="1"/>
    <row r="700" spans="1:36" ht="15" customHeight="1"/>
    <row r="701" spans="1:36" ht="15" customHeight="1">
      <c r="A701" s="16" t="s">
        <v>239</v>
      </c>
    </row>
    <row r="702" spans="1:36" ht="15" customHeight="1"/>
    <row r="703" spans="1:36" ht="15" customHeight="1"/>
    <row r="704" spans="1:36" ht="15" customHeight="1"/>
    <row r="705" spans="14:23" ht="15" customHeight="1"/>
    <row r="706" spans="14:23" ht="15" customHeight="1">
      <c r="N706" s="297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4:23" ht="15" customHeight="1">
      <c r="N707" s="297"/>
      <c r="O707" s="12"/>
      <c r="P707" s="12" t="s">
        <v>240</v>
      </c>
      <c r="Q707" s="12"/>
      <c r="R707" s="12"/>
      <c r="S707" s="12"/>
      <c r="T707" s="12"/>
      <c r="U707" s="12"/>
      <c r="V707" s="12"/>
      <c r="W707" s="12"/>
    </row>
    <row r="708" spans="14:23" ht="15" customHeight="1">
      <c r="N708" s="297"/>
      <c r="O708" s="12"/>
      <c r="P708" s="12" t="s">
        <v>26</v>
      </c>
      <c r="Q708" s="579" t="s">
        <v>342</v>
      </c>
      <c r="R708" s="579"/>
      <c r="S708" s="579"/>
      <c r="T708" s="12"/>
      <c r="U708" s="12"/>
      <c r="V708" s="12"/>
      <c r="W708" s="12"/>
    </row>
    <row r="709" spans="14:23" ht="15" customHeight="1">
      <c r="N709" s="297"/>
      <c r="O709" s="12"/>
      <c r="P709" s="12"/>
      <c r="Q709" s="12" t="s">
        <v>348</v>
      </c>
      <c r="R709" s="12" t="s">
        <v>349</v>
      </c>
      <c r="S709" s="12" t="s">
        <v>243</v>
      </c>
      <c r="T709" s="12"/>
      <c r="U709" s="12"/>
      <c r="V709" s="12"/>
      <c r="W709" s="12"/>
    </row>
    <row r="710" spans="14:23" ht="15" customHeight="1">
      <c r="N710" s="297"/>
      <c r="O710" s="134" t="s">
        <v>7</v>
      </c>
      <c r="P710" s="135">
        <v>0.38461538461538458</v>
      </c>
      <c r="Q710" s="135">
        <v>0.30769230769230771</v>
      </c>
      <c r="R710" s="135">
        <v>0.15384615384615385</v>
      </c>
      <c r="S710" s="136">
        <v>0.15384615384615385</v>
      </c>
      <c r="T710" s="12"/>
      <c r="U710" s="12"/>
      <c r="V710" s="137"/>
      <c r="W710" s="12"/>
    </row>
    <row r="711" spans="14:23" ht="15" customHeight="1">
      <c r="N711" s="297"/>
      <c r="O711" s="138" t="s">
        <v>8</v>
      </c>
      <c r="P711" s="139">
        <v>0.33333333333333337</v>
      </c>
      <c r="Q711" s="139">
        <v>0.33333333333333337</v>
      </c>
      <c r="R711" s="139">
        <v>0.33333333333333337</v>
      </c>
      <c r="S711" s="140">
        <v>0</v>
      </c>
      <c r="T711" s="12"/>
      <c r="U711" s="12"/>
      <c r="V711" s="141"/>
      <c r="W711" s="12"/>
    </row>
    <row r="712" spans="14:23" ht="15" customHeight="1">
      <c r="N712" s="297"/>
      <c r="O712" s="138" t="s">
        <v>9</v>
      </c>
      <c r="P712" s="139">
        <v>0.48780487804878048</v>
      </c>
      <c r="Q712" s="139">
        <v>0.14634146341463417</v>
      </c>
      <c r="R712" s="139">
        <v>0.12195121951219512</v>
      </c>
      <c r="S712" s="140">
        <v>0.24390243902439024</v>
      </c>
      <c r="T712" s="12"/>
      <c r="U712" s="12"/>
      <c r="V712" s="141"/>
      <c r="W712" s="12"/>
    </row>
    <row r="713" spans="14:23" ht="15" customHeight="1">
      <c r="N713" s="297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4:23" ht="15" customHeight="1">
      <c r="N714" s="297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4:23" ht="15" customHeight="1"/>
    <row r="716" spans="14:23" ht="15" customHeight="1"/>
    <row r="717" spans="14:23" ht="15" customHeight="1"/>
    <row r="718" spans="14:23" ht="15" customHeight="1"/>
    <row r="719" spans="14:23" ht="15" customHeight="1"/>
    <row r="720" spans="14:23" ht="15" customHeight="1"/>
    <row r="721" spans="1:24" ht="15" customHeight="1"/>
    <row r="722" spans="1:24" ht="15" customHeight="1"/>
    <row r="723" spans="1:24" ht="24" customHeight="1">
      <c r="A723" s="122" t="s">
        <v>269</v>
      </c>
    </row>
    <row r="724" spans="1:24" ht="15" customHeight="1"/>
    <row r="725" spans="1:24" ht="15" customHeight="1">
      <c r="A725" s="16" t="s">
        <v>301</v>
      </c>
    </row>
    <row r="726" spans="1:24" ht="15" customHeight="1">
      <c r="A726" s="16"/>
    </row>
    <row r="727" spans="1:24" ht="15" customHeight="1">
      <c r="A727" s="16"/>
    </row>
    <row r="728" spans="1:24" ht="15" customHeight="1">
      <c r="A728" s="16"/>
    </row>
    <row r="729" spans="1:24" ht="15" customHeight="1">
      <c r="A729" s="16"/>
    </row>
    <row r="730" spans="1:24" ht="15" customHeight="1">
      <c r="A730" s="16"/>
      <c r="O730" s="12"/>
      <c r="P730" s="12"/>
      <c r="Q730" s="12"/>
    </row>
    <row r="731" spans="1:24" ht="15" customHeight="1"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5" customHeight="1">
      <c r="A732" s="16"/>
      <c r="L732" s="12"/>
      <c r="M732" s="12"/>
      <c r="N732" s="12"/>
      <c r="O732" s="224"/>
      <c r="P732" s="224"/>
      <c r="Q732" s="224"/>
      <c r="R732" s="12"/>
      <c r="S732" s="12"/>
      <c r="T732" s="12"/>
      <c r="U732" s="12"/>
      <c r="V732" s="12"/>
      <c r="W732" s="12"/>
      <c r="X732" s="12"/>
    </row>
    <row r="733" spans="1:24" ht="15" customHeight="1">
      <c r="L733" s="597"/>
      <c r="M733" s="12"/>
      <c r="N733" s="224" t="s">
        <v>342</v>
      </c>
      <c r="O733" s="227" t="s">
        <v>340</v>
      </c>
      <c r="P733" s="227" t="s">
        <v>341</v>
      </c>
      <c r="Q733" s="227" t="s">
        <v>343</v>
      </c>
      <c r="R733" s="224"/>
      <c r="S733" s="579" t="s">
        <v>233</v>
      </c>
      <c r="T733" s="579"/>
      <c r="U733" s="12"/>
      <c r="V733" s="12"/>
      <c r="W733" s="225"/>
      <c r="X733" s="12"/>
    </row>
    <row r="734" spans="1:24" ht="15" customHeight="1">
      <c r="L734" s="598"/>
      <c r="M734" s="226" t="s">
        <v>26</v>
      </c>
      <c r="N734" s="227" t="s">
        <v>339</v>
      </c>
      <c r="O734" s="229"/>
      <c r="P734" s="229"/>
      <c r="Q734" s="229"/>
      <c r="R734" s="227" t="s">
        <v>46</v>
      </c>
      <c r="S734" s="227" t="s">
        <v>118</v>
      </c>
      <c r="T734" s="227" t="s">
        <v>119</v>
      </c>
      <c r="U734" s="228"/>
      <c r="V734" s="12"/>
      <c r="W734" s="12"/>
      <c r="X734" s="12"/>
    </row>
    <row r="735" spans="1:24" ht="15" customHeight="1">
      <c r="L735" s="599"/>
      <c r="M735" s="229"/>
      <c r="N735" s="229"/>
      <c r="O735" s="135">
        <v>0</v>
      </c>
      <c r="P735" s="135">
        <v>0.30769230769230771</v>
      </c>
      <c r="Q735" s="135">
        <v>0.15384615384615385</v>
      </c>
      <c r="R735" s="229"/>
      <c r="S735" s="229"/>
      <c r="T735" s="230"/>
      <c r="U735" s="12"/>
      <c r="V735" s="12"/>
      <c r="W735" s="12"/>
      <c r="X735" s="12"/>
    </row>
    <row r="736" spans="1:24" ht="15" customHeight="1">
      <c r="L736" s="134" t="s">
        <v>7</v>
      </c>
      <c r="M736" s="135">
        <v>0.30769230769230771</v>
      </c>
      <c r="N736" s="135">
        <v>7.6923076923076927E-2</v>
      </c>
      <c r="O736" s="139">
        <v>0</v>
      </c>
      <c r="P736" s="139">
        <v>0.66666666666666674</v>
      </c>
      <c r="Q736" s="139">
        <v>0</v>
      </c>
      <c r="R736" s="135">
        <v>0.15384615384615385</v>
      </c>
      <c r="S736" s="135">
        <v>0.44444444444444442</v>
      </c>
      <c r="T736" s="136">
        <v>0.55555555555555558</v>
      </c>
      <c r="U736" s="12"/>
      <c r="V736" s="12"/>
      <c r="W736" s="12"/>
      <c r="X736" s="12"/>
    </row>
    <row r="737" spans="1:24" ht="15" customHeight="1">
      <c r="L737" s="138" t="s">
        <v>8</v>
      </c>
      <c r="M737" s="139">
        <v>0.33333333333333337</v>
      </c>
      <c r="N737" s="139">
        <v>0</v>
      </c>
      <c r="O737" s="139">
        <v>9.7560975609756101E-2</v>
      </c>
      <c r="P737" s="139">
        <v>0.41463414634146339</v>
      </c>
      <c r="Q737" s="139">
        <v>0.31707317073170732</v>
      </c>
      <c r="R737" s="139">
        <v>0</v>
      </c>
      <c r="S737" s="139">
        <v>0.5</v>
      </c>
      <c r="T737" s="140">
        <v>0.5</v>
      </c>
      <c r="U737" s="12"/>
      <c r="V737" s="12"/>
      <c r="W737" s="12"/>
      <c r="X737" s="12"/>
    </row>
    <row r="738" spans="1:24" ht="15" customHeight="1">
      <c r="L738" s="138" t="s">
        <v>9</v>
      </c>
      <c r="M738" s="139">
        <v>0.12195121951219512</v>
      </c>
      <c r="N738" s="139">
        <v>2.4390243902439025E-2</v>
      </c>
      <c r="O738" s="12"/>
      <c r="P738" s="12"/>
      <c r="Q738" s="12"/>
      <c r="R738" s="139">
        <v>2.4390243902439025E-2</v>
      </c>
      <c r="S738" s="139">
        <v>0.38888888888888884</v>
      </c>
      <c r="T738" s="140">
        <v>0.61111111111111116</v>
      </c>
      <c r="U738" s="12"/>
      <c r="V738" s="12"/>
      <c r="W738" s="12"/>
      <c r="X738" s="12"/>
    </row>
    <row r="739" spans="1:24" ht="15" customHeight="1"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5" customHeight="1"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5" customHeight="1">
      <c r="L741" s="12"/>
      <c r="M741" s="12"/>
      <c r="N741" s="12"/>
      <c r="R741" s="12"/>
      <c r="S741" s="12"/>
      <c r="T741" s="12"/>
      <c r="U741" s="12"/>
      <c r="V741" s="12"/>
      <c r="W741" s="12"/>
      <c r="X741" s="12"/>
    </row>
    <row r="742" spans="1:24" ht="15" customHeight="1"/>
    <row r="743" spans="1:24" ht="15" customHeight="1"/>
    <row r="744" spans="1:24" ht="15" customHeight="1"/>
    <row r="745" spans="1:24" ht="15" customHeight="1"/>
    <row r="746" spans="1:24" ht="21" customHeight="1"/>
    <row r="747" spans="1:24" ht="15" customHeight="1">
      <c r="A747" s="16" t="s">
        <v>302</v>
      </c>
    </row>
    <row r="748" spans="1:24" ht="15" customHeight="1"/>
    <row r="749" spans="1:24" ht="15" customHeight="1"/>
    <row r="750" spans="1:24" ht="15" customHeight="1"/>
    <row r="751" spans="1:24" ht="15" customHeight="1"/>
    <row r="752" spans="1:24" ht="15" customHeight="1"/>
    <row r="753" spans="12:22" ht="15" customHeight="1"/>
    <row r="754" spans="12:22" ht="15" customHeight="1"/>
    <row r="755" spans="12:22" ht="15" customHeight="1">
      <c r="O755" s="12"/>
      <c r="P755" s="12"/>
      <c r="Q755" s="12"/>
    </row>
    <row r="756" spans="12:22" ht="15" customHeight="1"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</row>
    <row r="757" spans="12:22" ht="15" customHeight="1"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</row>
    <row r="758" spans="12:22" ht="15" customHeight="1">
      <c r="L758" s="12"/>
      <c r="M758" s="12"/>
      <c r="N758" s="12" t="s">
        <v>245</v>
      </c>
      <c r="O758" s="12"/>
      <c r="P758" s="12"/>
      <c r="Q758" s="12"/>
      <c r="R758" s="12"/>
      <c r="S758" s="12"/>
      <c r="T758" s="12"/>
      <c r="U758" s="12"/>
      <c r="V758" s="12"/>
    </row>
    <row r="759" spans="12:22" ht="15" customHeight="1">
      <c r="L759" s="12"/>
      <c r="M759" s="12"/>
      <c r="N759" s="12"/>
      <c r="O759" s="12" t="s">
        <v>247</v>
      </c>
      <c r="P759" s="12" t="s">
        <v>248</v>
      </c>
      <c r="Q759" s="12" t="s">
        <v>249</v>
      </c>
      <c r="R759" s="12"/>
      <c r="S759" s="12"/>
      <c r="T759" s="12"/>
      <c r="U759" s="12"/>
      <c r="V759" s="12"/>
    </row>
    <row r="760" spans="12:22" ht="15" customHeight="1">
      <c r="L760" s="12"/>
      <c r="M760" s="12"/>
      <c r="N760" s="12" t="s">
        <v>246</v>
      </c>
      <c r="O760" s="135">
        <v>0.53846153846153844</v>
      </c>
      <c r="P760" s="135">
        <v>0</v>
      </c>
      <c r="Q760" s="136">
        <v>0</v>
      </c>
      <c r="R760" s="12"/>
      <c r="S760" s="12"/>
      <c r="T760" s="12"/>
      <c r="U760" s="12"/>
      <c r="V760" s="12"/>
    </row>
    <row r="761" spans="12:22" ht="15" customHeight="1">
      <c r="L761" s="12"/>
      <c r="M761" s="134" t="s">
        <v>7</v>
      </c>
      <c r="N761" s="135">
        <v>0.46153846153846151</v>
      </c>
      <c r="O761" s="139">
        <v>1</v>
      </c>
      <c r="P761" s="139">
        <v>0</v>
      </c>
      <c r="Q761" s="140">
        <v>0</v>
      </c>
      <c r="R761" s="137"/>
      <c r="S761" s="12"/>
      <c r="T761" s="137"/>
      <c r="U761" s="12"/>
      <c r="V761" s="12"/>
    </row>
    <row r="762" spans="12:22" ht="15" customHeight="1">
      <c r="L762" s="12"/>
      <c r="M762" s="138" t="s">
        <v>8</v>
      </c>
      <c r="N762" s="139">
        <v>0</v>
      </c>
      <c r="O762" s="139">
        <v>0.48780487804878048</v>
      </c>
      <c r="P762" s="139">
        <v>2.4390243902439025E-2</v>
      </c>
      <c r="Q762" s="140">
        <v>2.4390243902439025E-2</v>
      </c>
      <c r="R762" s="141"/>
      <c r="S762" s="12"/>
      <c r="T762" s="141"/>
      <c r="U762" s="12"/>
      <c r="V762" s="12"/>
    </row>
    <row r="763" spans="12:22" ht="15" customHeight="1">
      <c r="L763" s="12"/>
      <c r="M763" s="138" t="s">
        <v>9</v>
      </c>
      <c r="N763" s="139">
        <v>0.46341463414634149</v>
      </c>
      <c r="O763" s="144"/>
      <c r="P763" s="145"/>
      <c r="Q763" s="144"/>
      <c r="R763" s="141"/>
      <c r="S763" s="12"/>
      <c r="T763" s="141"/>
      <c r="U763" s="12"/>
      <c r="V763" s="12"/>
    </row>
    <row r="764" spans="12:22" ht="15" customHeight="1">
      <c r="L764" s="12"/>
      <c r="M764" s="142"/>
      <c r="N764" s="143"/>
      <c r="O764" s="12"/>
      <c r="P764" s="12"/>
      <c r="Q764" s="12"/>
      <c r="R764" s="145"/>
      <c r="S764" s="144"/>
      <c r="T764" s="145"/>
      <c r="U764" s="146"/>
      <c r="V764" s="12"/>
    </row>
    <row r="765" spans="12:22">
      <c r="L765" s="12"/>
      <c r="M765" s="12"/>
      <c r="N765" s="12"/>
      <c r="R765" s="12"/>
      <c r="S765" s="12"/>
      <c r="T765" s="12"/>
      <c r="U765" s="12"/>
      <c r="V765" s="12"/>
    </row>
    <row r="774" spans="12:19" ht="15" customHeight="1"/>
    <row r="775" spans="12:19" ht="15" customHeight="1"/>
    <row r="776" spans="12:19" ht="15" customHeight="1"/>
    <row r="777" spans="12:19" ht="15" customHeight="1"/>
    <row r="778" spans="12:19" ht="15" customHeight="1">
      <c r="O778" s="12"/>
      <c r="P778" s="12"/>
      <c r="Q778" s="12"/>
    </row>
    <row r="779" spans="12:19" ht="15" customHeight="1">
      <c r="L779" s="12"/>
      <c r="M779" s="12"/>
      <c r="N779" s="12"/>
      <c r="O779" s="12"/>
      <c r="P779" s="12"/>
      <c r="Q779" s="12"/>
      <c r="R779" s="12"/>
      <c r="S779" s="12"/>
    </row>
    <row r="780" spans="12:19" ht="15" customHeight="1">
      <c r="L780" s="12"/>
      <c r="M780" s="12" t="s">
        <v>251</v>
      </c>
      <c r="N780" s="12"/>
      <c r="O780" s="12"/>
      <c r="P780" s="12"/>
      <c r="Q780" s="12"/>
      <c r="R780" s="12"/>
      <c r="S780" s="12"/>
    </row>
    <row r="781" spans="12:19" ht="15" customHeight="1">
      <c r="L781" s="12"/>
      <c r="M781" s="12"/>
      <c r="N781" s="12"/>
      <c r="O781" s="12" t="s">
        <v>254</v>
      </c>
      <c r="P781" s="12" t="s">
        <v>255</v>
      </c>
      <c r="Q781" s="12" t="s">
        <v>256</v>
      </c>
      <c r="R781" s="12"/>
      <c r="S781" s="12"/>
    </row>
    <row r="782" spans="12:19" ht="15" customHeight="1">
      <c r="L782" s="12"/>
      <c r="M782" s="12" t="s">
        <v>252</v>
      </c>
      <c r="N782" s="12" t="s">
        <v>253</v>
      </c>
      <c r="O782" s="232">
        <v>0.23076923076923075</v>
      </c>
      <c r="P782" s="232">
        <v>0.23076923076923075</v>
      </c>
      <c r="Q782" s="232">
        <v>0.15384615384615385</v>
      </c>
      <c r="R782" s="12"/>
      <c r="S782" s="12"/>
    </row>
    <row r="783" spans="12:19" ht="15" customHeight="1">
      <c r="L783" s="231" t="s">
        <v>7</v>
      </c>
      <c r="M783" s="232">
        <v>0.38461538461538458</v>
      </c>
      <c r="N783" s="232">
        <v>0</v>
      </c>
      <c r="O783" s="232">
        <v>0.33333333333333337</v>
      </c>
      <c r="P783" s="232">
        <v>0.33333333333333337</v>
      </c>
      <c r="Q783" s="232">
        <v>0</v>
      </c>
      <c r="R783" s="12"/>
      <c r="S783" s="12"/>
    </row>
    <row r="784" spans="12:19" ht="15" customHeight="1">
      <c r="L784" s="231" t="s">
        <v>8</v>
      </c>
      <c r="M784" s="232">
        <v>0.33333333333333337</v>
      </c>
      <c r="N784" s="232">
        <v>0</v>
      </c>
      <c r="O784" s="232">
        <v>9.7560975609756101E-2</v>
      </c>
      <c r="P784" s="232">
        <v>0.17073170731707318</v>
      </c>
      <c r="Q784" s="232">
        <v>0.46341463414634149</v>
      </c>
      <c r="R784" s="12"/>
      <c r="S784" s="12"/>
    </row>
    <row r="785" spans="12:19" ht="15" customHeight="1">
      <c r="L785" s="231" t="s">
        <v>9</v>
      </c>
      <c r="M785" s="232">
        <v>0.21951219512195125</v>
      </c>
      <c r="N785" s="232">
        <v>4.878048780487805E-2</v>
      </c>
      <c r="O785" s="12"/>
      <c r="P785" s="12"/>
      <c r="Q785" s="12"/>
      <c r="R785" s="12"/>
      <c r="S785" s="12"/>
    </row>
    <row r="786" spans="12:19" ht="15" customHeight="1">
      <c r="L786" s="12"/>
      <c r="M786" s="12"/>
      <c r="N786" s="12"/>
      <c r="O786" s="12"/>
      <c r="P786" s="12"/>
      <c r="Q786" s="12"/>
      <c r="R786" s="12"/>
      <c r="S786" s="12"/>
    </row>
    <row r="787" spans="12:19" ht="15" customHeight="1">
      <c r="L787" s="12"/>
      <c r="M787" s="12"/>
      <c r="N787" s="12"/>
      <c r="R787" s="12"/>
      <c r="S787" s="12"/>
    </row>
    <row r="788" spans="12:19" ht="15" customHeight="1"/>
    <row r="789" spans="12:19" ht="15" customHeight="1"/>
    <row r="790" spans="12:19" ht="15" customHeight="1"/>
    <row r="791" spans="12:19" ht="15" customHeight="1"/>
    <row r="792" spans="12:19" ht="15" customHeight="1"/>
    <row r="793" spans="12:19" ht="15" customHeight="1"/>
    <row r="794" spans="12:19" ht="15" customHeight="1"/>
    <row r="795" spans="12:19" ht="15" customHeight="1"/>
    <row r="796" spans="12:19" ht="15" customHeight="1"/>
  </sheetData>
  <mergeCells count="66">
    <mergeCell ref="L733:L735"/>
    <mergeCell ref="S733:T733"/>
    <mergeCell ref="S407:T407"/>
    <mergeCell ref="U407:V407"/>
    <mergeCell ref="M458:M484"/>
    <mergeCell ref="M446:M449"/>
    <mergeCell ref="M434:M437"/>
    <mergeCell ref="Q708:S708"/>
    <mergeCell ref="M420:M425"/>
    <mergeCell ref="M409:M412"/>
    <mergeCell ref="X44:Y44"/>
    <mergeCell ref="Z44:AA44"/>
    <mergeCell ref="N86:N89"/>
    <mergeCell ref="P562:Q562"/>
    <mergeCell ref="R106:S106"/>
    <mergeCell ref="T106:U106"/>
    <mergeCell ref="V106:W106"/>
    <mergeCell ref="X106:Y106"/>
    <mergeCell ref="N74:N77"/>
    <mergeCell ref="N58:N61"/>
    <mergeCell ref="N112:N114"/>
    <mergeCell ref="N96:N99"/>
    <mergeCell ref="P105:Q105"/>
    <mergeCell ref="N123:N126"/>
    <mergeCell ref="N173:N176"/>
    <mergeCell ref="N330:N332"/>
    <mergeCell ref="A2:N2"/>
    <mergeCell ref="N8:S8"/>
    <mergeCell ref="N13:N17"/>
    <mergeCell ref="P31:Q31"/>
    <mergeCell ref="R32:S32"/>
    <mergeCell ref="T32:U32"/>
    <mergeCell ref="V32:W32"/>
    <mergeCell ref="N46:N49"/>
    <mergeCell ref="N34:N37"/>
    <mergeCell ref="P43:Q43"/>
    <mergeCell ref="R44:S44"/>
    <mergeCell ref="T44:U44"/>
    <mergeCell ref="V44:W44"/>
    <mergeCell ref="N161:N164"/>
    <mergeCell ref="P143:Q143"/>
    <mergeCell ref="R144:S144"/>
    <mergeCell ref="N213:N216"/>
    <mergeCell ref="N185:N188"/>
    <mergeCell ref="N202:N205"/>
    <mergeCell ref="M398:M400"/>
    <mergeCell ref="M406:N408"/>
    <mergeCell ref="S683:X683"/>
    <mergeCell ref="AJ165:AK165"/>
    <mergeCell ref="AL165:AM165"/>
    <mergeCell ref="N260:N263"/>
    <mergeCell ref="N249:N252"/>
    <mergeCell ref="N225:N228"/>
    <mergeCell ref="O406:P406"/>
    <mergeCell ref="N294:N297"/>
    <mergeCell ref="N282:N285"/>
    <mergeCell ref="N271:N274"/>
    <mergeCell ref="N319:N321"/>
    <mergeCell ref="N307:N310"/>
    <mergeCell ref="N385:N387"/>
    <mergeCell ref="N374:N376"/>
    <mergeCell ref="AN165:AO165"/>
    <mergeCell ref="AJ166:AK166"/>
    <mergeCell ref="AL166:AM166"/>
    <mergeCell ref="AN166:AO166"/>
    <mergeCell ref="S406:V40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7"/>
  <sheetViews>
    <sheetView showGridLines="0" workbookViewId="0"/>
  </sheetViews>
  <sheetFormatPr defaultRowHeight="15"/>
  <sheetData>
    <row r="1" spans="1:19">
      <c r="A1" s="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8.5">
      <c r="A2" s="333"/>
      <c r="B2" s="495" t="s">
        <v>257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</row>
    <row r="3" spans="1:19">
      <c r="A3" s="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9"/>
      <c r="B4" s="6"/>
      <c r="C4" s="6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9"/>
      <c r="P4" s="6"/>
      <c r="Q4" s="6"/>
      <c r="R4" s="6"/>
      <c r="S4" s="6"/>
    </row>
    <row r="5" spans="1:19" ht="29.25" thickBot="1">
      <c r="A5" s="9"/>
      <c r="B5" s="334" t="s">
        <v>447</v>
      </c>
      <c r="C5" s="335"/>
      <c r="D5" s="335"/>
      <c r="E5" s="336"/>
      <c r="F5" s="336"/>
      <c r="G5" s="336"/>
      <c r="H5" s="336"/>
      <c r="I5" s="336"/>
      <c r="J5" s="9"/>
      <c r="K5" s="9"/>
      <c r="L5" s="6"/>
      <c r="M5" s="6"/>
      <c r="N5" s="6"/>
      <c r="O5" s="6"/>
      <c r="P5" s="6"/>
      <c r="Q5" s="6"/>
      <c r="R5" s="6"/>
      <c r="S5" s="6"/>
    </row>
    <row r="6" spans="1:19">
      <c r="A6" s="9"/>
      <c r="B6" s="6"/>
      <c r="C6" s="3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9"/>
      <c r="B7" s="6"/>
      <c r="C7" s="31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9"/>
      <c r="B8" s="6"/>
      <c r="C8" s="3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32.25" thickBot="1">
      <c r="A9" s="250"/>
      <c r="B9" s="337" t="s">
        <v>259</v>
      </c>
      <c r="C9" s="338"/>
      <c r="D9" s="339"/>
      <c r="E9" s="339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172"/>
      <c r="R9" s="172"/>
      <c r="S9" s="172"/>
    </row>
    <row r="12" spans="1:19" ht="21">
      <c r="C12" s="341" t="s">
        <v>392</v>
      </c>
    </row>
    <row r="42" spans="1:20" ht="37.5" customHeight="1" thickBot="1">
      <c r="B42" s="337" t="s">
        <v>260</v>
      </c>
      <c r="C42" s="414"/>
      <c r="D42" s="415"/>
      <c r="E42" s="415"/>
      <c r="F42" s="416"/>
      <c r="G42" s="416"/>
      <c r="H42" s="416"/>
      <c r="I42" s="340"/>
      <c r="J42" s="340"/>
      <c r="K42" s="340"/>
      <c r="L42" s="340"/>
      <c r="M42" s="340"/>
      <c r="N42" s="340"/>
      <c r="O42" s="340"/>
      <c r="P42" s="340"/>
      <c r="Q42" s="172"/>
      <c r="R42" s="172"/>
      <c r="S42" s="172"/>
    </row>
    <row r="43" spans="1:20" ht="15" customHeight="1">
      <c r="A43" s="6"/>
      <c r="B43" s="6"/>
      <c r="C43" s="6"/>
      <c r="D43" s="6"/>
      <c r="E43" s="6"/>
      <c r="F43" s="6"/>
      <c r="G43" s="6"/>
      <c r="H43" s="6"/>
      <c r="I43" s="6"/>
      <c r="J43" s="9"/>
      <c r="K43" s="9"/>
      <c r="L43" s="9"/>
      <c r="M43" s="9"/>
      <c r="N43" s="9"/>
      <c r="O43" s="9"/>
      <c r="P43" s="9"/>
      <c r="Q43" s="9"/>
      <c r="R43" s="9"/>
      <c r="S43" s="6"/>
      <c r="T43" s="6"/>
    </row>
    <row r="44" spans="1:20" ht="15" customHeight="1">
      <c r="A44" s="6"/>
      <c r="B44" s="6"/>
      <c r="C44" s="6"/>
      <c r="D44" s="6"/>
      <c r="E44" s="6"/>
      <c r="F44" s="6"/>
      <c r="G44" s="6"/>
      <c r="H44" s="6"/>
      <c r="I44" s="6"/>
      <c r="J44" s="9"/>
      <c r="K44" s="9"/>
      <c r="L44" s="9"/>
      <c r="M44" s="9"/>
      <c r="N44" s="9"/>
      <c r="O44" s="9"/>
      <c r="P44" s="9"/>
      <c r="Q44" s="9"/>
      <c r="R44" s="9"/>
      <c r="S44" s="6"/>
      <c r="T44" s="6"/>
    </row>
    <row r="45" spans="1:20" ht="22.5" customHeight="1">
      <c r="A45" s="6"/>
      <c r="B45" s="6"/>
      <c r="C45" s="417" t="s">
        <v>261</v>
      </c>
      <c r="D45" s="418"/>
      <c r="E45" s="418"/>
      <c r="F45" s="419"/>
      <c r="G45" s="419"/>
      <c r="H45" s="419"/>
      <c r="I45" s="419"/>
      <c r="J45" s="419"/>
      <c r="K45" s="419"/>
      <c r="L45" s="419"/>
      <c r="M45" s="419"/>
      <c r="N45" s="9"/>
      <c r="O45" s="9"/>
      <c r="P45" s="9"/>
      <c r="Q45" s="9"/>
      <c r="R45" s="9"/>
      <c r="S45" s="6"/>
      <c r="T45" s="6"/>
    </row>
    <row r="46" spans="1:20" ht="15" customHeight="1">
      <c r="A46" s="6"/>
      <c r="B46" s="6"/>
      <c r="C46" s="417"/>
      <c r="D46" s="418"/>
      <c r="E46" s="418"/>
      <c r="F46" s="419"/>
      <c r="G46" s="419"/>
      <c r="H46" s="419"/>
      <c r="I46" s="419"/>
      <c r="J46" s="419"/>
      <c r="K46" s="419"/>
      <c r="L46" s="419"/>
      <c r="M46" s="419"/>
      <c r="N46" s="9"/>
      <c r="O46" s="9"/>
      <c r="P46" s="9"/>
      <c r="Q46" s="9"/>
      <c r="R46" s="9"/>
      <c r="S46" s="6"/>
      <c r="T46" s="6"/>
    </row>
    <row r="47" spans="1:20" ht="15" customHeight="1"/>
    <row r="48" spans="1:20" ht="15" customHeight="1">
      <c r="C48" s="341" t="s">
        <v>446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22" ht="15" customHeight="1"/>
    <row r="66" spans="1:22" ht="15" customHeight="1"/>
    <row r="67" spans="1:22" ht="15" customHeight="1"/>
    <row r="68" spans="1:22" ht="15" customHeight="1"/>
    <row r="69" spans="1:22" ht="15" customHeight="1"/>
    <row r="70" spans="1:22" ht="15" customHeight="1"/>
    <row r="71" spans="1:22" ht="15" customHeight="1"/>
    <row r="72" spans="1:22" ht="15" customHeight="1"/>
    <row r="73" spans="1:22" ht="15" customHeight="1"/>
    <row r="74" spans="1:22" ht="15" customHeight="1"/>
    <row r="75" spans="1:22" ht="15" customHeight="1"/>
    <row r="76" spans="1:22" ht="15" customHeight="1"/>
    <row r="77" spans="1:22" ht="15" customHeight="1"/>
    <row r="78" spans="1:22" ht="15" customHeight="1"/>
    <row r="79" spans="1:22" ht="42" customHeight="1">
      <c r="A79" s="6"/>
      <c r="B79" s="6"/>
      <c r="C79" s="417" t="s">
        <v>262</v>
      </c>
      <c r="D79" s="418"/>
      <c r="E79" s="418"/>
      <c r="F79" s="419"/>
      <c r="G79" s="419"/>
      <c r="H79" s="419"/>
      <c r="I79" s="419"/>
      <c r="J79" s="419"/>
      <c r="K79" s="419"/>
      <c r="L79" s="419"/>
      <c r="M79" s="419"/>
      <c r="N79" s="9"/>
      <c r="O79" s="9"/>
      <c r="P79" s="9"/>
      <c r="Q79" s="9"/>
      <c r="R79" s="9"/>
      <c r="S79" s="6"/>
      <c r="T79" s="6"/>
      <c r="U79" s="6"/>
      <c r="V79" s="6"/>
    </row>
    <row r="80" spans="1:22" ht="15" customHeight="1"/>
    <row r="81" spans="3:3" ht="15" customHeight="1"/>
    <row r="82" spans="3:3" ht="15" customHeight="1">
      <c r="C82" s="341" t="s">
        <v>411</v>
      </c>
    </row>
    <row r="83" spans="3:3" ht="15" customHeight="1"/>
    <row r="84" spans="3:3" ht="15" customHeight="1"/>
    <row r="85" spans="3:3" ht="15" customHeight="1"/>
    <row r="86" spans="3:3" ht="15" customHeight="1"/>
    <row r="87" spans="3:3" ht="15" customHeight="1"/>
    <row r="88" spans="3:3" ht="15" customHeight="1"/>
    <row r="89" spans="3:3" ht="15" customHeight="1"/>
    <row r="90" spans="3:3" ht="15" customHeight="1"/>
    <row r="91" spans="3:3" ht="15" customHeight="1"/>
    <row r="92" spans="3:3" ht="15" customHeight="1"/>
    <row r="93" spans="3:3" ht="15" customHeight="1"/>
    <row r="94" spans="3:3" ht="15" customHeight="1"/>
    <row r="95" spans="3:3" ht="15" customHeight="1"/>
    <row r="96" spans="3: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3:3" ht="15" customHeight="1"/>
    <row r="114" spans="3:3" ht="15" customHeight="1"/>
    <row r="115" spans="3:3" ht="15" customHeight="1"/>
    <row r="116" spans="3:3" ht="15" customHeight="1"/>
    <row r="117" spans="3:3" ht="15" customHeight="1"/>
    <row r="118" spans="3:3" ht="15" customHeight="1"/>
    <row r="119" spans="3:3" ht="15" customHeight="1"/>
    <row r="120" spans="3:3" ht="15" customHeight="1"/>
    <row r="121" spans="3:3" ht="15" customHeight="1"/>
    <row r="122" spans="3:3" ht="15" customHeight="1"/>
    <row r="123" spans="3:3" ht="15" customHeight="1"/>
    <row r="124" spans="3:3" ht="15" customHeight="1">
      <c r="C124" s="341" t="s">
        <v>65</v>
      </c>
    </row>
    <row r="125" spans="3:3" ht="15" customHeight="1"/>
    <row r="126" spans="3:3" ht="15" customHeight="1"/>
    <row r="127" spans="3:3" ht="15" customHeight="1"/>
    <row r="128" spans="3:3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3:3" ht="15" customHeight="1"/>
    <row r="146" spans="3:3" ht="15" customHeight="1"/>
    <row r="147" spans="3:3" ht="15" customHeight="1"/>
    <row r="148" spans="3:3" ht="15" customHeight="1"/>
    <row r="149" spans="3:3" ht="15" customHeight="1">
      <c r="C149" s="341" t="s">
        <v>90</v>
      </c>
    </row>
    <row r="150" spans="3:3" ht="15" customHeight="1">
      <c r="C150" s="420" t="s">
        <v>424</v>
      </c>
    </row>
    <row r="151" spans="3:3" ht="15" customHeight="1"/>
    <row r="152" spans="3:3" ht="15" customHeight="1"/>
    <row r="153" spans="3:3" ht="15" customHeight="1"/>
    <row r="154" spans="3:3" ht="15" customHeight="1"/>
    <row r="155" spans="3:3" ht="15" customHeight="1"/>
    <row r="156" spans="3:3" ht="15" customHeight="1"/>
    <row r="157" spans="3:3" ht="15" customHeight="1"/>
    <row r="158" spans="3:3" ht="15" customHeight="1"/>
    <row r="159" spans="3:3" ht="15" customHeight="1"/>
    <row r="160" spans="3:3" ht="15" customHeight="1"/>
    <row r="161" spans="3:3" ht="15" customHeight="1"/>
    <row r="162" spans="3:3" ht="15" customHeight="1"/>
    <row r="163" spans="3:3" ht="15" customHeight="1"/>
    <row r="164" spans="3:3" ht="15" customHeight="1"/>
    <row r="165" spans="3:3" ht="15" customHeight="1"/>
    <row r="166" spans="3:3" ht="15" customHeight="1"/>
    <row r="167" spans="3:3" ht="15" customHeight="1"/>
    <row r="168" spans="3:3" ht="15" customHeight="1"/>
    <row r="169" spans="3:3" ht="15" customHeight="1"/>
    <row r="170" spans="3:3" ht="15" customHeight="1"/>
    <row r="171" spans="3:3" ht="15" customHeight="1"/>
    <row r="172" spans="3:3" ht="15" customHeight="1"/>
    <row r="173" spans="3:3" ht="15" customHeight="1">
      <c r="C173" s="417" t="s">
        <v>264</v>
      </c>
    </row>
    <row r="174" spans="3:3" ht="15" customHeight="1"/>
    <row r="175" spans="3:3" ht="15" customHeight="1"/>
    <row r="176" spans="3:3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2:14" ht="15" customHeight="1"/>
    <row r="194" spans="2:14" ht="15" customHeight="1"/>
    <row r="195" spans="2:14" ht="15" customHeight="1"/>
    <row r="196" spans="2:14" ht="15" customHeight="1"/>
    <row r="197" spans="2:14" ht="15" customHeight="1"/>
    <row r="198" spans="2:14" ht="15" customHeight="1"/>
    <row r="199" spans="2:14" ht="15" customHeight="1"/>
    <row r="200" spans="2:14" ht="15" customHeight="1"/>
    <row r="201" spans="2:14" ht="15" customHeight="1"/>
    <row r="202" spans="2:14" ht="15" customHeight="1"/>
    <row r="203" spans="2:14" ht="15" customHeight="1"/>
    <row r="204" spans="2:14" ht="15" customHeight="1"/>
    <row r="205" spans="2:14" ht="15" customHeight="1"/>
    <row r="206" spans="2:14" ht="28.5" customHeight="1" thickBot="1">
      <c r="B206" s="422" t="s">
        <v>266</v>
      </c>
      <c r="C206" s="414"/>
      <c r="D206" s="415"/>
      <c r="E206" s="415"/>
      <c r="F206" s="416"/>
      <c r="G206" s="416"/>
      <c r="H206" s="416"/>
      <c r="I206" s="416"/>
      <c r="J206" s="416"/>
      <c r="K206" s="416"/>
      <c r="L206" s="416"/>
      <c r="M206" s="416"/>
      <c r="N206" s="419"/>
    </row>
    <row r="207" spans="2:14" ht="15" customHeight="1">
      <c r="B207" s="6"/>
      <c r="C207" s="124" t="s">
        <v>319</v>
      </c>
      <c r="D207" s="6"/>
      <c r="E207" s="6"/>
      <c r="F207" s="6"/>
      <c r="G207" s="6"/>
      <c r="H207" s="6"/>
      <c r="I207" s="6"/>
      <c r="J207" s="9"/>
      <c r="K207" s="9"/>
      <c r="L207" s="9"/>
      <c r="M207" s="9"/>
      <c r="N207" s="9"/>
    </row>
    <row r="208" spans="2:14" ht="15" customHeight="1">
      <c r="B208" s="6"/>
      <c r="C208" s="124"/>
      <c r="D208" s="6"/>
      <c r="E208" s="6"/>
      <c r="F208" s="6"/>
      <c r="G208" s="6"/>
      <c r="H208" s="6"/>
      <c r="I208" s="6"/>
      <c r="J208" s="9"/>
      <c r="K208" s="9"/>
      <c r="L208" s="9"/>
      <c r="M208" s="9"/>
      <c r="N208" s="9"/>
    </row>
    <row r="209" spans="2:14" ht="15" customHeight="1">
      <c r="B209" s="6"/>
      <c r="C209" s="124"/>
      <c r="D209" s="6"/>
      <c r="E209" s="6"/>
      <c r="F209" s="6"/>
      <c r="G209" s="6"/>
      <c r="H209" s="6"/>
      <c r="I209" s="6"/>
      <c r="J209" s="9"/>
      <c r="K209" s="9"/>
      <c r="L209" s="9"/>
      <c r="M209" s="9"/>
      <c r="N209" s="9"/>
    </row>
    <row r="210" spans="2:14" ht="15" customHeight="1">
      <c r="C210" s="341" t="s">
        <v>448</v>
      </c>
    </row>
    <row r="211" spans="2:14" ht="15" customHeight="1"/>
    <row r="212" spans="2:14" ht="15" customHeight="1"/>
    <row r="213" spans="2:14" ht="15" customHeight="1"/>
    <row r="214" spans="2:14" ht="15" customHeight="1"/>
    <row r="215" spans="2:14" ht="15" customHeight="1"/>
    <row r="216" spans="2:14" ht="15" customHeight="1"/>
    <row r="217" spans="2:14" ht="15" customHeight="1"/>
    <row r="218" spans="2:14" ht="15" customHeight="1"/>
    <row r="219" spans="2:14" ht="15" customHeight="1"/>
    <row r="220" spans="2:14" ht="15" customHeight="1"/>
    <row r="221" spans="2:14" ht="15" customHeight="1"/>
    <row r="222" spans="2:14" ht="15" customHeight="1"/>
    <row r="223" spans="2:14" ht="15" customHeight="1"/>
    <row r="224" spans="2:14" ht="15" customHeight="1"/>
    <row r="225" spans="2:15" ht="15" customHeight="1"/>
    <row r="226" spans="2:15" ht="15" customHeight="1"/>
    <row r="232" spans="2:15">
      <c r="B232" s="423" t="s">
        <v>449</v>
      </c>
    </row>
    <row r="234" spans="2:15" ht="32.25" thickBot="1">
      <c r="B234" s="422" t="s">
        <v>268</v>
      </c>
      <c r="C234" s="414"/>
      <c r="D234" s="415"/>
      <c r="E234" s="415"/>
      <c r="F234" s="416"/>
      <c r="G234" s="416"/>
      <c r="H234" s="416"/>
      <c r="I234" s="416"/>
      <c r="J234" s="416"/>
      <c r="K234" s="416"/>
      <c r="L234" s="416"/>
      <c r="M234" s="416"/>
      <c r="N234" s="419"/>
      <c r="O234" s="419"/>
    </row>
    <row r="235" spans="2:15">
      <c r="B235" s="6"/>
      <c r="C235" s="124"/>
      <c r="D235" s="6"/>
      <c r="E235" s="6"/>
      <c r="F235" s="6"/>
      <c r="G235" s="6"/>
      <c r="H235" s="6"/>
      <c r="I235" s="6"/>
      <c r="J235" s="9"/>
      <c r="K235" s="9"/>
      <c r="L235" s="9"/>
      <c r="M235" s="9"/>
      <c r="N235" s="9"/>
      <c r="O235" s="9"/>
    </row>
    <row r="237" spans="2:15" ht="21">
      <c r="C237" s="341" t="s">
        <v>239</v>
      </c>
    </row>
  </sheetData>
  <mergeCells count="1">
    <mergeCell ref="B2:S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opLeftCell="A133" workbookViewId="0">
      <selection activeCell="B146" sqref="B146:K151"/>
    </sheetView>
  </sheetViews>
  <sheetFormatPr defaultRowHeight="15"/>
  <sheetData>
    <row r="1" spans="1:17" ht="28.5">
      <c r="A1" s="333"/>
      <c r="B1" s="495" t="s">
        <v>257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342"/>
      <c r="P1" s="333"/>
      <c r="Q1" s="333"/>
    </row>
    <row r="2" spans="1:17">
      <c r="A2" s="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>
      <c r="A3" s="9"/>
      <c r="B3" s="6"/>
      <c r="C3" s="6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9"/>
      <c r="P3" s="6"/>
      <c r="Q3" s="6"/>
    </row>
    <row r="4" spans="1:17" ht="29.25" thickBot="1">
      <c r="A4" s="9"/>
      <c r="B4" s="334" t="s">
        <v>393</v>
      </c>
      <c r="C4" s="335"/>
      <c r="D4" s="335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6"/>
      <c r="P4" s="6"/>
      <c r="Q4" s="6"/>
    </row>
    <row r="9" spans="1:17" ht="18.75">
      <c r="B9" s="343" t="s">
        <v>394</v>
      </c>
    </row>
    <row r="11" spans="1:17" ht="15.75">
      <c r="B11" s="344" t="s">
        <v>11</v>
      </c>
      <c r="E11" s="345" t="s">
        <v>395</v>
      </c>
    </row>
    <row r="15" spans="1:17">
      <c r="A15" s="346"/>
      <c r="B15" s="347"/>
      <c r="C15" s="624" t="s">
        <v>396</v>
      </c>
      <c r="D15" s="625"/>
      <c r="E15" s="626"/>
      <c r="F15" s="624" t="s">
        <v>397</v>
      </c>
      <c r="G15" s="625"/>
      <c r="H15" s="626"/>
      <c r="I15" s="624" t="s">
        <v>398</v>
      </c>
      <c r="J15" s="625"/>
      <c r="K15" s="626"/>
      <c r="L15" s="346"/>
      <c r="M15" s="346"/>
      <c r="N15" s="346"/>
      <c r="O15" s="346"/>
      <c r="P15" s="346"/>
      <c r="Q15" s="346"/>
    </row>
    <row r="16" spans="1:17">
      <c r="B16" s="348"/>
      <c r="C16" s="349">
        <v>2008</v>
      </c>
      <c r="D16" s="349">
        <v>2011</v>
      </c>
      <c r="E16" s="349">
        <v>2014</v>
      </c>
      <c r="F16" s="349">
        <v>2008</v>
      </c>
      <c r="G16" s="349">
        <v>2011</v>
      </c>
      <c r="H16" s="349">
        <v>2014</v>
      </c>
      <c r="I16" s="349">
        <v>2008</v>
      </c>
      <c r="J16" s="349">
        <v>2011</v>
      </c>
      <c r="K16" s="349">
        <v>2014</v>
      </c>
    </row>
    <row r="17" spans="2:12" ht="45">
      <c r="B17" s="350" t="s">
        <v>399</v>
      </c>
      <c r="C17" s="352">
        <v>0.13333333333333333</v>
      </c>
      <c r="D17" s="351">
        <v>0</v>
      </c>
      <c r="E17" s="351">
        <v>0</v>
      </c>
      <c r="F17" s="353">
        <v>0</v>
      </c>
      <c r="G17" s="353">
        <v>0</v>
      </c>
      <c r="H17" s="353">
        <v>0</v>
      </c>
      <c r="I17" s="353">
        <v>0.1111111111111111</v>
      </c>
      <c r="J17" s="354">
        <v>0</v>
      </c>
      <c r="K17" s="354">
        <v>2.4E-2</v>
      </c>
      <c r="L17" s="399"/>
    </row>
    <row r="18" spans="2:12">
      <c r="B18" s="355" t="s">
        <v>400</v>
      </c>
      <c r="C18" s="352">
        <v>6.6666666666666666E-2</v>
      </c>
      <c r="D18" s="351">
        <v>9.0909090909090912E-2</v>
      </c>
      <c r="E18" s="351">
        <v>0.33300000000000002</v>
      </c>
      <c r="F18" s="353">
        <v>0</v>
      </c>
      <c r="G18" s="353">
        <v>0</v>
      </c>
      <c r="H18" s="353">
        <v>7.6999999999999999E-2</v>
      </c>
      <c r="I18" s="353">
        <v>0.1111111111111111</v>
      </c>
      <c r="J18" s="354">
        <v>4.1666666666666664E-2</v>
      </c>
      <c r="K18" s="354">
        <v>4.9000000000000002E-2</v>
      </c>
    </row>
    <row r="19" spans="2:12">
      <c r="B19" s="350" t="s">
        <v>401</v>
      </c>
      <c r="C19" s="352">
        <v>0.8</v>
      </c>
      <c r="D19" s="351">
        <v>0.90909090909090906</v>
      </c>
      <c r="E19" s="351">
        <v>0.66669999999999996</v>
      </c>
      <c r="F19" s="353">
        <v>1</v>
      </c>
      <c r="G19" s="353">
        <v>1</v>
      </c>
      <c r="H19" s="353">
        <v>0.92300000000000004</v>
      </c>
      <c r="I19" s="353">
        <v>0.77777777777777779</v>
      </c>
      <c r="J19" s="354">
        <v>0.95833333333333337</v>
      </c>
      <c r="K19" s="354">
        <v>0.92700000000000005</v>
      </c>
    </row>
    <row r="23" spans="2:12" ht="15.75">
      <c r="B23" s="344" t="s">
        <v>23</v>
      </c>
      <c r="G23" s="345" t="s">
        <v>395</v>
      </c>
    </row>
    <row r="27" spans="2:12">
      <c r="B27" s="627"/>
      <c r="C27" s="629">
        <v>2008</v>
      </c>
      <c r="D27" s="630"/>
      <c r="E27" s="631"/>
      <c r="F27" s="632">
        <v>2011</v>
      </c>
      <c r="G27" s="633"/>
      <c r="H27" s="634"/>
      <c r="I27" s="632">
        <v>2014</v>
      </c>
      <c r="J27" s="633"/>
      <c r="K27" s="634"/>
    </row>
    <row r="28" spans="2:12">
      <c r="B28" s="628"/>
      <c r="C28" s="356" t="s">
        <v>402</v>
      </c>
      <c r="D28" s="356" t="s">
        <v>403</v>
      </c>
      <c r="E28" s="356" t="s">
        <v>404</v>
      </c>
      <c r="F28" s="356" t="s">
        <v>402</v>
      </c>
      <c r="G28" s="356" t="s">
        <v>403</v>
      </c>
      <c r="H28" s="356" t="s">
        <v>404</v>
      </c>
      <c r="I28" s="356" t="s">
        <v>402</v>
      </c>
      <c r="J28" s="356" t="s">
        <v>403</v>
      </c>
      <c r="K28" s="356" t="s">
        <v>404</v>
      </c>
    </row>
    <row r="29" spans="2:12" ht="25.5">
      <c r="B29" s="357" t="s">
        <v>405</v>
      </c>
      <c r="C29" s="354">
        <v>0.30769230769230771</v>
      </c>
      <c r="D29" s="354">
        <v>9.0909090909090912E-2</v>
      </c>
      <c r="E29" s="354">
        <v>4.1666666666666664E-2</v>
      </c>
      <c r="F29" s="354">
        <v>0.18181818181818182</v>
      </c>
      <c r="G29" s="354">
        <v>0</v>
      </c>
      <c r="H29" s="354">
        <v>8.3333333333333329E-2</v>
      </c>
      <c r="I29" s="354">
        <v>0</v>
      </c>
      <c r="J29" s="354">
        <v>0</v>
      </c>
      <c r="K29" s="354">
        <v>0.27500000000000002</v>
      </c>
    </row>
    <row r="30" spans="2:12" ht="25.5">
      <c r="B30" s="357" t="s">
        <v>406</v>
      </c>
      <c r="C30" s="354">
        <v>0</v>
      </c>
      <c r="D30" s="354">
        <v>0</v>
      </c>
      <c r="E30" s="354">
        <v>8.3333333333333329E-2</v>
      </c>
      <c r="F30" s="354">
        <v>0</v>
      </c>
      <c r="G30" s="354">
        <v>0</v>
      </c>
      <c r="H30" s="354">
        <v>8.3333333333333329E-2</v>
      </c>
      <c r="I30" s="354">
        <v>0</v>
      </c>
      <c r="J30" s="354">
        <v>0</v>
      </c>
      <c r="K30" s="354">
        <v>0.1</v>
      </c>
    </row>
    <row r="31" spans="2:12" ht="25.5">
      <c r="B31" s="357" t="s">
        <v>407</v>
      </c>
      <c r="C31" s="354">
        <v>7.6923076923076927E-2</v>
      </c>
      <c r="D31" s="354">
        <v>0</v>
      </c>
      <c r="E31" s="354">
        <v>0</v>
      </c>
      <c r="F31" s="354">
        <v>0</v>
      </c>
      <c r="G31" s="354">
        <v>0</v>
      </c>
      <c r="H31" s="354">
        <v>4.1666666666666664E-2</v>
      </c>
      <c r="I31" s="354">
        <v>0</v>
      </c>
      <c r="J31" s="354">
        <v>7.6999999999999999E-2</v>
      </c>
      <c r="K31" s="354">
        <v>0.1</v>
      </c>
    </row>
    <row r="32" spans="2:12" ht="25.5">
      <c r="B32" s="357" t="s">
        <v>408</v>
      </c>
      <c r="C32" s="354">
        <v>0.15384615384615385</v>
      </c>
      <c r="D32" s="354">
        <v>0</v>
      </c>
      <c r="E32" s="354">
        <v>0.41666666666666669</v>
      </c>
      <c r="F32" s="354">
        <v>0.18181818181818182</v>
      </c>
      <c r="G32" s="354">
        <v>0.1111111111111111</v>
      </c>
      <c r="H32" s="354">
        <v>0.125</v>
      </c>
      <c r="I32" s="354">
        <v>0.33300000000000002</v>
      </c>
      <c r="J32" s="354">
        <v>0.154</v>
      </c>
      <c r="K32" s="354">
        <v>0.125</v>
      </c>
    </row>
    <row r="33" spans="2:15" ht="25.5">
      <c r="B33" s="357" t="s">
        <v>409</v>
      </c>
      <c r="C33" s="354">
        <v>0.15384615384615385</v>
      </c>
      <c r="D33" s="354">
        <v>0.18181818181818182</v>
      </c>
      <c r="E33" s="354">
        <v>0.33333333333333331</v>
      </c>
      <c r="F33" s="354">
        <v>0.18181818181818182</v>
      </c>
      <c r="G33" s="354">
        <v>0.22222222222222221</v>
      </c>
      <c r="H33" s="354">
        <v>0.25</v>
      </c>
      <c r="I33" s="354">
        <v>0</v>
      </c>
      <c r="J33" s="354">
        <v>7.6999999999999999E-2</v>
      </c>
      <c r="K33" s="354">
        <v>0.17499999999999999</v>
      </c>
    </row>
    <row r="34" spans="2:15" ht="25.5">
      <c r="B34" s="357" t="s">
        <v>410</v>
      </c>
      <c r="C34" s="354">
        <v>0.30769230769230771</v>
      </c>
      <c r="D34" s="354">
        <v>0.72727272727272729</v>
      </c>
      <c r="E34" s="354">
        <v>0.125</v>
      </c>
      <c r="F34" s="354">
        <v>0.45454545454545453</v>
      </c>
      <c r="G34" s="354">
        <v>0.66666666666666663</v>
      </c>
      <c r="H34" s="354">
        <v>0.41666666666666669</v>
      </c>
      <c r="I34" s="354">
        <v>0.66700000000000004</v>
      </c>
      <c r="J34" s="354">
        <v>0.69199999999999995</v>
      </c>
      <c r="K34" s="354">
        <v>0.22500000000000001</v>
      </c>
    </row>
    <row r="38" spans="2:15" ht="15.75">
      <c r="B38" s="344" t="s">
        <v>411</v>
      </c>
      <c r="G38" s="345" t="s">
        <v>395</v>
      </c>
    </row>
    <row r="39" spans="2:15" ht="15.75" customHeight="1"/>
    <row r="40" spans="2:15" ht="15" customHeight="1">
      <c r="B40" s="600">
        <v>2008</v>
      </c>
      <c r="C40" s="600"/>
      <c r="D40" s="600"/>
      <c r="E40" s="600"/>
      <c r="F40" s="600"/>
      <c r="G40" s="600"/>
      <c r="H40" s="600"/>
      <c r="I40" s="600">
        <v>2014</v>
      </c>
      <c r="J40" s="600"/>
      <c r="K40" s="600"/>
      <c r="L40" s="600"/>
      <c r="M40" s="600"/>
      <c r="N40" s="600"/>
      <c r="O40" s="600"/>
    </row>
    <row r="41" spans="2:15" ht="15" customHeight="1">
      <c r="B41" s="601"/>
      <c r="C41" s="603" t="s">
        <v>412</v>
      </c>
      <c r="D41" s="603"/>
      <c r="E41" s="603" t="s">
        <v>413</v>
      </c>
      <c r="F41" s="603"/>
      <c r="G41" s="603" t="s">
        <v>414</v>
      </c>
      <c r="H41" s="603"/>
      <c r="I41" s="601"/>
      <c r="J41" s="603" t="s">
        <v>412</v>
      </c>
      <c r="K41" s="603"/>
      <c r="L41" s="603" t="s">
        <v>413</v>
      </c>
      <c r="M41" s="603"/>
      <c r="N41" s="603" t="s">
        <v>414</v>
      </c>
      <c r="O41" s="603"/>
    </row>
    <row r="42" spans="2:15" ht="38.25">
      <c r="B42" s="602"/>
      <c r="C42" s="358" t="s">
        <v>331</v>
      </c>
      <c r="D42" s="358" t="s">
        <v>415</v>
      </c>
      <c r="E42" s="358" t="s">
        <v>331</v>
      </c>
      <c r="F42" s="358" t="s">
        <v>415</v>
      </c>
      <c r="G42" s="358" t="s">
        <v>416</v>
      </c>
      <c r="H42" s="358" t="s">
        <v>417</v>
      </c>
      <c r="I42" s="602"/>
      <c r="J42" s="358" t="s">
        <v>331</v>
      </c>
      <c r="K42" s="358" t="s">
        <v>415</v>
      </c>
      <c r="L42" s="358" t="s">
        <v>331</v>
      </c>
      <c r="M42" s="358" t="s">
        <v>415</v>
      </c>
      <c r="N42" s="358" t="s">
        <v>416</v>
      </c>
      <c r="O42" s="358" t="s">
        <v>417</v>
      </c>
    </row>
    <row r="43" spans="2:15">
      <c r="B43" s="356" t="s">
        <v>396</v>
      </c>
      <c r="C43" s="354">
        <v>0.30769230769230771</v>
      </c>
      <c r="D43" s="354">
        <v>0</v>
      </c>
      <c r="E43" s="354">
        <v>0.38461538461538464</v>
      </c>
      <c r="F43" s="354">
        <v>7.6923076923076927E-2</v>
      </c>
      <c r="G43" s="354">
        <v>7.6923076923076927E-2</v>
      </c>
      <c r="H43" s="354">
        <v>0.15384615384615385</v>
      </c>
      <c r="I43" s="356" t="s">
        <v>396</v>
      </c>
      <c r="J43" s="354">
        <v>0.66669999999999996</v>
      </c>
      <c r="K43" s="354">
        <v>0</v>
      </c>
      <c r="L43" s="354">
        <v>0.33300000000000002</v>
      </c>
      <c r="M43" s="354">
        <v>0</v>
      </c>
      <c r="N43" s="354">
        <v>0</v>
      </c>
      <c r="O43" s="354">
        <v>0</v>
      </c>
    </row>
    <row r="44" spans="2:15">
      <c r="B44" s="356" t="s">
        <v>397</v>
      </c>
      <c r="C44" s="354">
        <v>0.72727272727272729</v>
      </c>
      <c r="D44" s="354">
        <v>0</v>
      </c>
      <c r="E44" s="354">
        <v>0.18181818181818182</v>
      </c>
      <c r="F44" s="354">
        <v>9.0909090909090912E-2</v>
      </c>
      <c r="G44" s="354">
        <v>0</v>
      </c>
      <c r="H44" s="354">
        <v>0</v>
      </c>
      <c r="I44" s="356" t="s">
        <v>397</v>
      </c>
      <c r="J44" s="354">
        <v>0.69230000000000003</v>
      </c>
      <c r="K44" s="354">
        <v>0</v>
      </c>
      <c r="L44" s="354">
        <v>0.308</v>
      </c>
      <c r="M44" s="354">
        <v>0</v>
      </c>
      <c r="N44" s="354">
        <v>0</v>
      </c>
      <c r="O44" s="354">
        <v>0</v>
      </c>
    </row>
    <row r="45" spans="2:15">
      <c r="B45" s="356" t="s">
        <v>398</v>
      </c>
      <c r="C45" s="354">
        <v>0.75</v>
      </c>
      <c r="D45" s="354">
        <v>8.3333333333333329E-2</v>
      </c>
      <c r="E45" s="354">
        <v>8.3333333333333329E-2</v>
      </c>
      <c r="F45" s="354">
        <v>0</v>
      </c>
      <c r="G45" s="354">
        <v>8.3333333333333329E-2</v>
      </c>
      <c r="H45" s="354">
        <v>0</v>
      </c>
      <c r="I45" s="356" t="s">
        <v>398</v>
      </c>
      <c r="J45" s="354">
        <v>0.67500000000000004</v>
      </c>
      <c r="K45" s="354">
        <v>2.5000000000000001E-2</v>
      </c>
      <c r="L45" s="354">
        <v>0.2</v>
      </c>
      <c r="M45" s="354">
        <v>0.05</v>
      </c>
      <c r="N45" s="354">
        <v>2.5000000000000001E-2</v>
      </c>
      <c r="O45" s="354">
        <v>2.5000000000000001E-2</v>
      </c>
    </row>
    <row r="46" spans="2:15">
      <c r="B46" s="600">
        <v>2005</v>
      </c>
      <c r="C46" s="600"/>
      <c r="D46" s="600"/>
      <c r="E46" s="600"/>
      <c r="F46" s="600"/>
      <c r="G46" s="600"/>
      <c r="H46" s="600"/>
      <c r="I46" s="600">
        <v>2011</v>
      </c>
      <c r="J46" s="600"/>
      <c r="K46" s="600"/>
      <c r="L46" s="600"/>
      <c r="M46" s="600"/>
      <c r="N46" s="600"/>
      <c r="O46" s="600"/>
    </row>
    <row r="47" spans="2:15">
      <c r="B47" s="601"/>
      <c r="C47" s="603" t="s">
        <v>412</v>
      </c>
      <c r="D47" s="603"/>
      <c r="E47" s="603" t="s">
        <v>413</v>
      </c>
      <c r="F47" s="603"/>
      <c r="G47" s="603" t="s">
        <v>414</v>
      </c>
      <c r="H47" s="603"/>
      <c r="I47" s="601"/>
      <c r="J47" s="603" t="s">
        <v>412</v>
      </c>
      <c r="K47" s="603"/>
      <c r="L47" s="603" t="s">
        <v>413</v>
      </c>
      <c r="M47" s="603"/>
      <c r="N47" s="603" t="s">
        <v>414</v>
      </c>
      <c r="O47" s="603"/>
    </row>
    <row r="48" spans="2:15" ht="38.25">
      <c r="B48" s="602"/>
      <c r="C48" s="358" t="s">
        <v>331</v>
      </c>
      <c r="D48" s="358" t="s">
        <v>415</v>
      </c>
      <c r="E48" s="358" t="s">
        <v>331</v>
      </c>
      <c r="F48" s="358" t="s">
        <v>415</v>
      </c>
      <c r="G48" s="358" t="s">
        <v>416</v>
      </c>
      <c r="H48" s="358" t="s">
        <v>417</v>
      </c>
      <c r="I48" s="602"/>
      <c r="J48" s="358" t="s">
        <v>331</v>
      </c>
      <c r="K48" s="358" t="s">
        <v>415</v>
      </c>
      <c r="L48" s="358" t="s">
        <v>331</v>
      </c>
      <c r="M48" s="358" t="s">
        <v>415</v>
      </c>
      <c r="N48" s="358" t="s">
        <v>416</v>
      </c>
      <c r="O48" s="358" t="s">
        <v>417</v>
      </c>
    </row>
    <row r="49" spans="1:17">
      <c r="B49" s="356" t="s">
        <v>396</v>
      </c>
      <c r="C49" s="354">
        <v>0.41666666666666669</v>
      </c>
      <c r="D49" s="354">
        <v>0.16666666666666666</v>
      </c>
      <c r="E49" s="354">
        <v>0.20833333333333334</v>
      </c>
      <c r="F49" s="354">
        <v>0</v>
      </c>
      <c r="G49" s="354">
        <v>8.3333333333333329E-2</v>
      </c>
      <c r="H49" s="354">
        <v>0.125</v>
      </c>
      <c r="I49" s="356" t="s">
        <v>396</v>
      </c>
      <c r="J49" s="354">
        <v>0.81818181818181823</v>
      </c>
      <c r="K49" s="354">
        <v>0</v>
      </c>
      <c r="L49" s="354">
        <v>0</v>
      </c>
      <c r="M49" s="354">
        <v>9.0909090909090912E-2</v>
      </c>
      <c r="N49" s="354">
        <v>9.0909090909090912E-2</v>
      </c>
      <c r="O49" s="354">
        <v>0</v>
      </c>
    </row>
    <row r="50" spans="1:17">
      <c r="B50" s="356" t="s">
        <v>397</v>
      </c>
      <c r="C50" s="354">
        <v>1</v>
      </c>
      <c r="D50" s="354">
        <v>0</v>
      </c>
      <c r="E50" s="354">
        <v>0</v>
      </c>
      <c r="F50" s="354">
        <v>0</v>
      </c>
      <c r="G50" s="354">
        <v>0</v>
      </c>
      <c r="H50" s="354">
        <v>0</v>
      </c>
      <c r="I50" s="356" t="s">
        <v>397</v>
      </c>
      <c r="J50" s="354">
        <v>0.88888888888888884</v>
      </c>
      <c r="K50" s="354">
        <v>0</v>
      </c>
      <c r="L50" s="354">
        <v>0.1111111111111111</v>
      </c>
      <c r="M50" s="354">
        <v>0</v>
      </c>
      <c r="N50" s="354">
        <v>0</v>
      </c>
      <c r="O50" s="354">
        <v>0</v>
      </c>
    </row>
    <row r="51" spans="1:17">
      <c r="B51" s="356" t="s">
        <v>398</v>
      </c>
      <c r="C51" s="354">
        <v>0.36363636363636365</v>
      </c>
      <c r="D51" s="354">
        <v>0.27272727272727271</v>
      </c>
      <c r="E51" s="354">
        <v>0.18181818181818182</v>
      </c>
      <c r="F51" s="354">
        <v>0.18181818181818182</v>
      </c>
      <c r="G51" s="354">
        <v>0</v>
      </c>
      <c r="H51" s="354">
        <v>0</v>
      </c>
      <c r="I51" s="356" t="s">
        <v>398</v>
      </c>
      <c r="J51" s="354">
        <v>0.625</v>
      </c>
      <c r="K51" s="354">
        <v>0.125</v>
      </c>
      <c r="L51" s="354">
        <v>0.20833333333333334</v>
      </c>
      <c r="M51" s="354">
        <v>4.1666666666666664E-2</v>
      </c>
      <c r="N51" s="354">
        <v>0</v>
      </c>
      <c r="O51" s="354">
        <v>0</v>
      </c>
    </row>
    <row r="54" spans="1:17" ht="15.75">
      <c r="B54" s="344" t="s">
        <v>65</v>
      </c>
      <c r="E54" s="359" t="s">
        <v>418</v>
      </c>
    </row>
    <row r="56" spans="1:17">
      <c r="A56" s="71"/>
      <c r="B56" s="71"/>
      <c r="C56" s="620" t="s">
        <v>419</v>
      </c>
      <c r="D56" s="620"/>
      <c r="E56" s="621"/>
      <c r="F56" s="622" t="s">
        <v>308</v>
      </c>
      <c r="G56" s="620"/>
      <c r="H56" s="621"/>
      <c r="I56" s="622" t="s">
        <v>420</v>
      </c>
      <c r="J56" s="620"/>
      <c r="K56" s="621"/>
      <c r="L56" s="622" t="s">
        <v>421</v>
      </c>
      <c r="M56" s="620"/>
      <c r="N56" s="621"/>
      <c r="O56" s="622" t="s">
        <v>422</v>
      </c>
      <c r="P56" s="620"/>
      <c r="Q56" s="621"/>
    </row>
    <row r="57" spans="1:17">
      <c r="B57" s="360"/>
      <c r="C57" s="357">
        <v>2008</v>
      </c>
      <c r="D57" s="357">
        <v>2011</v>
      </c>
      <c r="E57" s="357">
        <v>2014</v>
      </c>
      <c r="F57" s="357">
        <v>2008</v>
      </c>
      <c r="G57" s="357">
        <v>2011</v>
      </c>
      <c r="H57" s="357">
        <v>2014</v>
      </c>
      <c r="I57" s="357">
        <v>2008</v>
      </c>
      <c r="J57" s="357">
        <v>2011</v>
      </c>
      <c r="K57" s="357">
        <v>2014</v>
      </c>
      <c r="L57" s="357">
        <v>2008</v>
      </c>
      <c r="M57" s="357">
        <v>2011</v>
      </c>
      <c r="N57" s="357">
        <v>2014</v>
      </c>
      <c r="O57" s="357">
        <v>2008</v>
      </c>
      <c r="P57" s="357">
        <v>2011</v>
      </c>
      <c r="Q57" s="357">
        <v>2014</v>
      </c>
    </row>
    <row r="58" spans="1:17">
      <c r="B58" s="356" t="s">
        <v>396</v>
      </c>
      <c r="C58" s="354">
        <v>0.46153846153846156</v>
      </c>
      <c r="D58" s="354">
        <v>0.36363636363636365</v>
      </c>
      <c r="E58" s="354">
        <v>0.66700000000000004</v>
      </c>
      <c r="F58" s="354">
        <v>0</v>
      </c>
      <c r="G58" s="354">
        <v>0</v>
      </c>
      <c r="H58" s="354">
        <v>0</v>
      </c>
      <c r="I58" s="354">
        <v>0.38461538461538464</v>
      </c>
      <c r="J58" s="354">
        <v>0.54545454545454541</v>
      </c>
      <c r="K58" s="354">
        <v>0.33300000000000002</v>
      </c>
      <c r="L58" s="354">
        <v>0.15384615384615385</v>
      </c>
      <c r="M58" s="354">
        <v>0</v>
      </c>
      <c r="N58" s="354">
        <v>0</v>
      </c>
      <c r="O58" s="354">
        <v>0</v>
      </c>
      <c r="P58" s="354">
        <v>9.0909090909090912E-2</v>
      </c>
      <c r="Q58" s="354">
        <v>0</v>
      </c>
    </row>
    <row r="59" spans="1:17">
      <c r="B59" s="356" t="s">
        <v>397</v>
      </c>
      <c r="C59" s="354">
        <v>0.63636363636363635</v>
      </c>
      <c r="D59" s="354">
        <v>0.66666666666666663</v>
      </c>
      <c r="E59" s="354">
        <v>0.69199999999999995</v>
      </c>
      <c r="F59" s="354">
        <v>0</v>
      </c>
      <c r="G59" s="354">
        <v>0</v>
      </c>
      <c r="H59" s="354">
        <v>0</v>
      </c>
      <c r="I59" s="354">
        <v>0.36363636363636365</v>
      </c>
      <c r="J59" s="354">
        <v>0.33333333333333331</v>
      </c>
      <c r="K59" s="354">
        <v>0.308</v>
      </c>
      <c r="L59" s="354">
        <v>0</v>
      </c>
      <c r="M59" s="354">
        <v>0</v>
      </c>
      <c r="N59" s="354">
        <v>0</v>
      </c>
      <c r="O59" s="354">
        <v>0</v>
      </c>
      <c r="P59" s="354">
        <v>0</v>
      </c>
      <c r="Q59" s="354">
        <v>0</v>
      </c>
    </row>
    <row r="60" spans="1:17">
      <c r="B60" s="356" t="s">
        <v>398</v>
      </c>
      <c r="C60" s="354">
        <v>0.5</v>
      </c>
      <c r="D60" s="354">
        <v>0.54166666666666663</v>
      </c>
      <c r="E60" s="354">
        <v>0.4</v>
      </c>
      <c r="F60" s="354">
        <v>4.1666666666666664E-2</v>
      </c>
      <c r="G60" s="354">
        <v>0</v>
      </c>
      <c r="H60" s="354">
        <v>0.1</v>
      </c>
      <c r="I60" s="354">
        <v>0.29166666666666669</v>
      </c>
      <c r="J60" s="354">
        <v>0.33333333333333331</v>
      </c>
      <c r="K60" s="354">
        <v>0.3</v>
      </c>
      <c r="L60" s="354">
        <v>0.16666666666666666</v>
      </c>
      <c r="M60" s="354">
        <v>0.125</v>
      </c>
      <c r="N60" s="354">
        <v>0.2</v>
      </c>
      <c r="O60" s="354">
        <v>0</v>
      </c>
      <c r="P60" s="354">
        <v>0</v>
      </c>
      <c r="Q60" s="354">
        <v>0</v>
      </c>
    </row>
    <row r="62" spans="1:17">
      <c r="B62" s="361" t="s">
        <v>423</v>
      </c>
      <c r="C62" s="362"/>
      <c r="D62" s="362"/>
      <c r="E62" s="362"/>
      <c r="F62" s="362"/>
      <c r="G62" s="363"/>
    </row>
    <row r="63" spans="1:17">
      <c r="C63" s="357">
        <v>2005</v>
      </c>
      <c r="D63" s="357"/>
      <c r="E63" s="357">
        <v>2008</v>
      </c>
      <c r="F63" s="357"/>
      <c r="G63" s="357">
        <v>2011</v>
      </c>
      <c r="I63" t="s">
        <v>445</v>
      </c>
    </row>
    <row r="64" spans="1:17">
      <c r="B64" s="356" t="s">
        <v>419</v>
      </c>
      <c r="C64" s="354">
        <v>0.66666666666666663</v>
      </c>
      <c r="D64" s="354"/>
      <c r="E64" s="354">
        <v>0.52083333333333337</v>
      </c>
      <c r="F64" s="354"/>
      <c r="G64" s="364">
        <v>0.52272727272727271</v>
      </c>
      <c r="H64" s="365"/>
    </row>
    <row r="65" spans="2:11">
      <c r="B65" s="356" t="s">
        <v>420</v>
      </c>
      <c r="C65" s="354">
        <v>0.16666666666666666</v>
      </c>
      <c r="D65" s="354"/>
      <c r="E65" s="354">
        <v>0.33333333333333331</v>
      </c>
      <c r="F65" s="354"/>
      <c r="G65" s="354">
        <v>0.38636363636363635</v>
      </c>
    </row>
    <row r="70" spans="2:11">
      <c r="C70" s="623" t="s">
        <v>396</v>
      </c>
      <c r="D70" s="623"/>
      <c r="E70" s="623"/>
      <c r="F70" s="623" t="s">
        <v>397</v>
      </c>
      <c r="G70" s="623"/>
      <c r="H70" s="623"/>
      <c r="I70" s="623" t="s">
        <v>398</v>
      </c>
      <c r="J70" s="623"/>
      <c r="K70" s="623"/>
    </row>
    <row r="71" spans="2:11">
      <c r="C71" s="357">
        <v>2008</v>
      </c>
      <c r="D71" s="357">
        <v>2011</v>
      </c>
      <c r="E71" s="357">
        <v>2014</v>
      </c>
      <c r="F71" s="357">
        <v>2008</v>
      </c>
      <c r="G71" s="357">
        <v>2011</v>
      </c>
      <c r="H71" s="357">
        <v>2014</v>
      </c>
      <c r="I71" s="357">
        <v>2008</v>
      </c>
      <c r="J71" s="357">
        <v>2011</v>
      </c>
      <c r="K71" s="357">
        <v>2014</v>
      </c>
    </row>
    <row r="72" spans="2:11">
      <c r="B72" s="357" t="s">
        <v>419</v>
      </c>
      <c r="C72" s="354">
        <v>0.46153846153846156</v>
      </c>
      <c r="D72" s="354">
        <v>0.36363636363636365</v>
      </c>
      <c r="E72" s="354">
        <v>0.66700000000000004</v>
      </c>
      <c r="F72" s="354">
        <v>0.63636363636363635</v>
      </c>
      <c r="G72" s="354">
        <v>0.66666666666666663</v>
      </c>
      <c r="H72" s="354">
        <v>0.69199999999999995</v>
      </c>
      <c r="I72" s="354">
        <v>0.5</v>
      </c>
      <c r="J72" s="354">
        <v>0.54166666666666663</v>
      </c>
      <c r="K72" s="354">
        <v>0.4</v>
      </c>
    </row>
    <row r="73" spans="2:11" ht="25.5">
      <c r="B73" s="357" t="s">
        <v>308</v>
      </c>
      <c r="C73" s="354">
        <v>0</v>
      </c>
      <c r="D73" s="354">
        <v>0</v>
      </c>
      <c r="E73" s="354">
        <v>0</v>
      </c>
      <c r="F73" s="354">
        <v>0</v>
      </c>
      <c r="G73" s="354">
        <v>0</v>
      </c>
      <c r="H73" s="354">
        <v>0</v>
      </c>
      <c r="I73" s="354">
        <v>4.1666666666666664E-2</v>
      </c>
      <c r="J73" s="354">
        <v>0</v>
      </c>
      <c r="K73" s="354">
        <v>0.1</v>
      </c>
    </row>
    <row r="74" spans="2:11" ht="25.5">
      <c r="B74" s="357" t="s">
        <v>420</v>
      </c>
      <c r="C74" s="354">
        <v>0.38461538461538464</v>
      </c>
      <c r="D74" s="354">
        <v>0.54545454545454541</v>
      </c>
      <c r="E74" s="354">
        <v>0.33300000000000002</v>
      </c>
      <c r="F74" s="354">
        <v>0.36363636363636365</v>
      </c>
      <c r="G74" s="354">
        <v>0.33333333333333331</v>
      </c>
      <c r="H74" s="354">
        <v>0.308</v>
      </c>
      <c r="I74" s="354">
        <v>0.29166666666666669</v>
      </c>
      <c r="J74" s="354">
        <v>0.33333333333333331</v>
      </c>
      <c r="K74" s="354">
        <v>0.3</v>
      </c>
    </row>
    <row r="75" spans="2:11">
      <c r="B75" s="366" t="s">
        <v>421</v>
      </c>
      <c r="C75" s="354">
        <v>0.15384615384615385</v>
      </c>
      <c r="D75" s="354">
        <v>0</v>
      </c>
      <c r="E75" s="354">
        <v>0</v>
      </c>
      <c r="F75" s="354">
        <v>0</v>
      </c>
      <c r="G75" s="354">
        <v>0</v>
      </c>
      <c r="H75" s="354">
        <v>0</v>
      </c>
      <c r="I75" s="354">
        <v>0.16666666666666666</v>
      </c>
      <c r="J75" s="354">
        <v>0.125</v>
      </c>
      <c r="K75" s="354">
        <v>0.2</v>
      </c>
    </row>
    <row r="76" spans="2:11" ht="38.25">
      <c r="B76" s="367" t="s">
        <v>422</v>
      </c>
      <c r="C76" s="354">
        <v>0</v>
      </c>
      <c r="D76" s="354">
        <v>9.0909090909090912E-2</v>
      </c>
      <c r="E76" s="354">
        <v>0</v>
      </c>
      <c r="F76" s="354">
        <v>0</v>
      </c>
      <c r="G76" s="354">
        <v>0</v>
      </c>
      <c r="H76" s="354">
        <v>0</v>
      </c>
      <c r="I76" s="354">
        <v>0</v>
      </c>
      <c r="J76" s="354">
        <v>0</v>
      </c>
      <c r="K76" s="354">
        <v>0</v>
      </c>
    </row>
    <row r="79" spans="2:11" ht="15.75">
      <c r="B79" s="344" t="s">
        <v>90</v>
      </c>
      <c r="E79" s="345" t="s">
        <v>395</v>
      </c>
    </row>
    <row r="80" spans="2:11">
      <c r="B80" s="368" t="s">
        <v>424</v>
      </c>
    </row>
    <row r="83" spans="2:15">
      <c r="B83" s="360"/>
      <c r="C83" s="617" t="s">
        <v>396</v>
      </c>
      <c r="D83" s="618"/>
      <c r="E83" s="619"/>
      <c r="F83" s="617" t="s">
        <v>397</v>
      </c>
      <c r="G83" s="618"/>
      <c r="H83" s="619"/>
      <c r="I83" s="617" t="s">
        <v>398</v>
      </c>
      <c r="J83" s="618"/>
      <c r="K83" s="619"/>
    </row>
    <row r="84" spans="2:15">
      <c r="B84" s="360"/>
      <c r="C84" s="357">
        <v>2008</v>
      </c>
      <c r="D84" s="357">
        <v>2011</v>
      </c>
      <c r="E84" s="366">
        <v>2014</v>
      </c>
      <c r="F84" s="357">
        <v>2008</v>
      </c>
      <c r="G84" s="357">
        <v>2011</v>
      </c>
      <c r="H84" s="357">
        <v>2014</v>
      </c>
      <c r="I84" s="357">
        <v>2008</v>
      </c>
      <c r="J84" s="357">
        <v>2011</v>
      </c>
      <c r="K84" s="357">
        <v>2014</v>
      </c>
    </row>
    <row r="85" spans="2:15">
      <c r="B85" s="357" t="s">
        <v>425</v>
      </c>
      <c r="C85" s="369">
        <v>0</v>
      </c>
      <c r="D85" s="354">
        <v>9.0909090909090912E-2</v>
      </c>
      <c r="E85" s="401">
        <v>0</v>
      </c>
      <c r="F85" s="369">
        <v>0</v>
      </c>
      <c r="G85" s="354">
        <v>0</v>
      </c>
      <c r="H85" s="401">
        <v>0</v>
      </c>
      <c r="I85" s="369">
        <v>0</v>
      </c>
      <c r="J85" s="354">
        <v>0</v>
      </c>
      <c r="K85" s="354">
        <v>0</v>
      </c>
      <c r="N85" s="297"/>
      <c r="O85" s="297"/>
    </row>
    <row r="86" spans="2:15" ht="25.5">
      <c r="B86" s="357" t="s">
        <v>426</v>
      </c>
      <c r="C86" s="354">
        <v>0</v>
      </c>
      <c r="D86" s="354">
        <v>9.0909090909090912E-2</v>
      </c>
      <c r="E86" s="402">
        <v>0</v>
      </c>
      <c r="F86" s="354">
        <v>9.0909090909090912E-2</v>
      </c>
      <c r="G86" s="354">
        <v>0</v>
      </c>
      <c r="H86" s="402">
        <v>0</v>
      </c>
      <c r="I86" s="354">
        <v>8.3333333333333329E-2</v>
      </c>
      <c r="J86" s="354">
        <v>4.1666666666666664E-2</v>
      </c>
      <c r="K86" s="354">
        <v>2.5999999999999999E-2</v>
      </c>
      <c r="N86" s="405"/>
      <c r="O86" s="297"/>
    </row>
    <row r="87" spans="2:15" ht="25.5">
      <c r="B87" s="357" t="s">
        <v>427</v>
      </c>
      <c r="C87" s="354">
        <v>0</v>
      </c>
      <c r="D87" s="354">
        <v>9.0909090909090912E-2</v>
      </c>
      <c r="E87" s="295">
        <v>0</v>
      </c>
      <c r="F87" s="354">
        <v>0</v>
      </c>
      <c r="G87" s="354">
        <v>0.1111111111111111</v>
      </c>
      <c r="H87" s="295">
        <v>0</v>
      </c>
      <c r="I87" s="354">
        <v>0.125</v>
      </c>
      <c r="J87" s="354">
        <v>0</v>
      </c>
      <c r="K87" s="354">
        <v>7.6999999999999999E-2</v>
      </c>
      <c r="N87" s="405"/>
      <c r="O87" s="297"/>
    </row>
    <row r="88" spans="2:15" ht="24.75" customHeight="1">
      <c r="B88" s="421" t="s">
        <v>428</v>
      </c>
      <c r="C88" s="400">
        <f>0.166666666666667+0.1667</f>
        <v>0.33336666666666698</v>
      </c>
      <c r="D88" s="400">
        <v>0.18181818181818182</v>
      </c>
      <c r="E88" s="400">
        <v>0</v>
      </c>
      <c r="F88" s="400">
        <v>9.0899999999999995E-2</v>
      </c>
      <c r="G88" s="400">
        <v>0</v>
      </c>
      <c r="H88" s="400">
        <v>0.154</v>
      </c>
      <c r="I88" s="400">
        <v>0.20833333333333334</v>
      </c>
      <c r="J88" s="400">
        <v>0.33329999999999999</v>
      </c>
      <c r="K88" s="400">
        <v>0.38500000000000001</v>
      </c>
      <c r="N88" s="405"/>
      <c r="O88" s="297"/>
    </row>
    <row r="89" spans="2:15">
      <c r="B89" s="615" t="s">
        <v>429</v>
      </c>
      <c r="C89" s="609">
        <v>0.58333333333333304</v>
      </c>
      <c r="D89" s="609">
        <v>0.45454545454545497</v>
      </c>
      <c r="E89" s="609">
        <v>1</v>
      </c>
      <c r="F89" s="609">
        <v>0.27272727272727298</v>
      </c>
      <c r="G89" s="609">
        <v>0.11111111111111099</v>
      </c>
      <c r="H89" s="609">
        <v>0.69299999999999995</v>
      </c>
      <c r="I89" s="609">
        <v>0.41666666666666702</v>
      </c>
      <c r="J89" s="609">
        <v>0.375</v>
      </c>
      <c r="K89" s="609">
        <v>0.28199999999999997</v>
      </c>
      <c r="N89" s="405"/>
      <c r="O89" s="297"/>
    </row>
    <row r="90" spans="2:15">
      <c r="B90" s="616"/>
      <c r="C90" s="610"/>
      <c r="D90" s="610"/>
      <c r="E90" s="610"/>
      <c r="F90" s="610"/>
      <c r="G90" s="610"/>
      <c r="H90" s="610"/>
      <c r="I90" s="610"/>
      <c r="J90" s="610"/>
      <c r="K90" s="610"/>
      <c r="N90" s="406"/>
      <c r="O90" s="297"/>
    </row>
    <row r="91" spans="2:15" ht="25.5">
      <c r="B91" s="357" t="s">
        <v>430</v>
      </c>
      <c r="C91" s="354">
        <v>8.3333333333333329E-2</v>
      </c>
      <c r="D91" s="354">
        <v>9.0909090909090912E-2</v>
      </c>
      <c r="E91" s="354">
        <v>0</v>
      </c>
      <c r="F91" s="354">
        <v>0.45454545454545453</v>
      </c>
      <c r="G91" s="354">
        <v>0.66666666666666663</v>
      </c>
      <c r="H91" s="354">
        <v>7.6999999999999999E-2</v>
      </c>
      <c r="I91" s="354">
        <v>0.16666666666666666</v>
      </c>
      <c r="J91" s="354">
        <v>0.16666666666666666</v>
      </c>
      <c r="K91" s="354">
        <v>0.10299999999999999</v>
      </c>
      <c r="O91" s="297"/>
    </row>
    <row r="92" spans="2:15" ht="25.5">
      <c r="B92" s="357" t="s">
        <v>431</v>
      </c>
      <c r="C92" s="354">
        <v>0</v>
      </c>
      <c r="D92" s="354">
        <v>0</v>
      </c>
      <c r="E92" s="354">
        <v>0</v>
      </c>
      <c r="F92" s="354">
        <v>9.0909090909090912E-2</v>
      </c>
      <c r="G92" s="354">
        <v>0.1111111111111111</v>
      </c>
      <c r="H92" s="354">
        <v>7.6999999999999999E-2</v>
      </c>
      <c r="I92" s="354">
        <v>0</v>
      </c>
      <c r="J92" s="354">
        <v>8.3333333333333329E-2</v>
      </c>
      <c r="K92" s="354">
        <v>0.128</v>
      </c>
      <c r="O92" s="297"/>
    </row>
    <row r="94" spans="2:15">
      <c r="D94" s="370"/>
      <c r="E94" s="370"/>
      <c r="G94" s="370"/>
      <c r="H94" s="370"/>
      <c r="J94" s="370"/>
      <c r="K94" s="370"/>
    </row>
    <row r="98" spans="2:11">
      <c r="B98" s="361" t="s">
        <v>423</v>
      </c>
      <c r="C98" s="371" t="s">
        <v>396</v>
      </c>
      <c r="D98" s="371" t="s">
        <v>397</v>
      </c>
      <c r="E98" s="371" t="s">
        <v>398</v>
      </c>
    </row>
    <row r="99" spans="2:11" ht="25.5">
      <c r="B99" s="372" t="s">
        <v>432</v>
      </c>
      <c r="C99" s="373">
        <f>E91+E92</f>
        <v>0</v>
      </c>
      <c r="D99" s="374">
        <f>H91+H92</f>
        <v>0.154</v>
      </c>
      <c r="E99" s="374">
        <f>K91+K92</f>
        <v>0.23099999999999998</v>
      </c>
    </row>
    <row r="107" spans="2:11" ht="15.75">
      <c r="B107" s="344" t="s">
        <v>264</v>
      </c>
    </row>
    <row r="111" spans="2:11">
      <c r="C111" s="375" t="s">
        <v>396</v>
      </c>
      <c r="D111" s="375"/>
      <c r="E111" s="375"/>
      <c r="F111" s="376" t="s">
        <v>397</v>
      </c>
      <c r="G111" s="377"/>
      <c r="H111" s="378"/>
      <c r="I111" s="376" t="s">
        <v>398</v>
      </c>
      <c r="J111" s="377"/>
      <c r="K111" s="378"/>
    </row>
    <row r="112" spans="2:11">
      <c r="C112" s="357">
        <v>2008</v>
      </c>
      <c r="D112" s="379">
        <v>2011</v>
      </c>
      <c r="E112" s="379">
        <v>2014</v>
      </c>
      <c r="F112" s="357">
        <v>2008</v>
      </c>
      <c r="G112" s="379">
        <v>2011</v>
      </c>
      <c r="H112" s="379">
        <v>2014</v>
      </c>
      <c r="I112" s="357">
        <v>2008</v>
      </c>
      <c r="J112" s="379">
        <v>2011</v>
      </c>
      <c r="K112" s="379">
        <v>2014</v>
      </c>
    </row>
    <row r="113" spans="2:11">
      <c r="B113" s="376" t="s">
        <v>433</v>
      </c>
      <c r="C113" s="380">
        <v>5.1818181818181817</v>
      </c>
      <c r="D113" s="380">
        <v>5.7</v>
      </c>
      <c r="E113" s="408">
        <v>7</v>
      </c>
      <c r="F113" s="380">
        <v>6</v>
      </c>
      <c r="G113" s="380">
        <v>5.8888888888888893</v>
      </c>
      <c r="H113" s="407">
        <v>5.75</v>
      </c>
      <c r="I113" s="380">
        <v>5.4444444444444446</v>
      </c>
      <c r="J113" s="380">
        <v>5.7</v>
      </c>
      <c r="K113" s="408">
        <v>5.709677419354839</v>
      </c>
    </row>
    <row r="114" spans="2:11">
      <c r="B114" s="376" t="s">
        <v>434</v>
      </c>
      <c r="C114" s="380">
        <v>4.3636363636363633</v>
      </c>
      <c r="D114" s="380">
        <v>4.5</v>
      </c>
      <c r="E114" s="408">
        <v>6</v>
      </c>
      <c r="F114" s="380">
        <v>4.6363636363636367</v>
      </c>
      <c r="G114" s="380">
        <v>4.4444444444444446</v>
      </c>
      <c r="H114" s="407">
        <v>4.5833333333333339</v>
      </c>
      <c r="I114" s="380">
        <v>4.666666666666667</v>
      </c>
      <c r="J114" s="380">
        <v>4.6500000000000012</v>
      </c>
      <c r="K114" s="408">
        <v>4.6451612903225801</v>
      </c>
    </row>
    <row r="115" spans="2:11">
      <c r="B115" s="376" t="s">
        <v>435</v>
      </c>
      <c r="C115" s="380">
        <v>4.1818181818181817</v>
      </c>
      <c r="D115" s="380">
        <v>4.3000000000000007</v>
      </c>
      <c r="E115" s="408">
        <v>6</v>
      </c>
      <c r="F115" s="380">
        <v>5.1818181818181817</v>
      </c>
      <c r="G115" s="380">
        <v>5.666666666666667</v>
      </c>
      <c r="H115" s="407">
        <v>4.666666666666667</v>
      </c>
      <c r="I115" s="380">
        <v>4.7777777777777777</v>
      </c>
      <c r="J115" s="380">
        <v>4.55</v>
      </c>
      <c r="K115" s="408">
        <v>4.5161290322580649</v>
      </c>
    </row>
    <row r="116" spans="2:11">
      <c r="B116" s="376" t="s">
        <v>436</v>
      </c>
      <c r="C116" s="380">
        <v>3.8181818181818183</v>
      </c>
      <c r="D116" s="380">
        <v>4.6000000000000005</v>
      </c>
      <c r="E116" s="408">
        <v>6.5</v>
      </c>
      <c r="F116" s="380">
        <v>5.6363636363636367</v>
      </c>
      <c r="G116" s="380">
        <v>5.5555555555555554</v>
      </c>
      <c r="H116" s="407">
        <v>4.916666666666667</v>
      </c>
      <c r="I116" s="380">
        <v>4.833333333333333</v>
      </c>
      <c r="J116" s="380">
        <v>4.5</v>
      </c>
      <c r="K116" s="408">
        <v>4.935483870967742</v>
      </c>
    </row>
    <row r="117" spans="2:11">
      <c r="B117" s="376" t="s">
        <v>437</v>
      </c>
      <c r="C117" s="380">
        <v>5.083333333333333</v>
      </c>
      <c r="D117" s="380">
        <v>5.3999999999999995</v>
      </c>
      <c r="E117" s="408">
        <v>6</v>
      </c>
      <c r="F117" s="380">
        <v>5.8181818181818183</v>
      </c>
      <c r="G117" s="380">
        <v>5.666666666666667</v>
      </c>
      <c r="H117" s="407">
        <v>5.4166666666666661</v>
      </c>
      <c r="I117" s="380">
        <v>5.4285714285714288</v>
      </c>
      <c r="J117" s="380">
        <v>5.3043478260869579</v>
      </c>
      <c r="K117" s="408">
        <v>5.6578947368421044</v>
      </c>
    </row>
    <row r="120" spans="2:11">
      <c r="C120" s="381">
        <v>2008</v>
      </c>
      <c r="D120" s="382"/>
      <c r="E120" s="382"/>
      <c r="F120" s="383">
        <v>2011</v>
      </c>
      <c r="G120" s="384"/>
      <c r="H120" s="384"/>
      <c r="I120" s="383">
        <v>2014</v>
      </c>
      <c r="J120" s="384"/>
      <c r="K120" s="384"/>
    </row>
    <row r="121" spans="2:11">
      <c r="C121" s="385" t="s">
        <v>438</v>
      </c>
      <c r="D121" s="386" t="s">
        <v>403</v>
      </c>
      <c r="E121" s="386" t="s">
        <v>404</v>
      </c>
      <c r="F121" s="385" t="s">
        <v>402</v>
      </c>
      <c r="G121" s="386" t="s">
        <v>403</v>
      </c>
      <c r="H121" s="386" t="s">
        <v>404</v>
      </c>
      <c r="I121" s="385" t="s">
        <v>402</v>
      </c>
      <c r="J121" s="386" t="s">
        <v>403</v>
      </c>
      <c r="K121" s="386" t="s">
        <v>404</v>
      </c>
    </row>
    <row r="122" spans="2:11">
      <c r="B122" s="387" t="s">
        <v>433</v>
      </c>
      <c r="C122" s="380">
        <v>5.1818181818181817</v>
      </c>
      <c r="D122" s="380">
        <v>6</v>
      </c>
      <c r="E122" s="380">
        <v>5.4444444444444446</v>
      </c>
      <c r="F122" s="380">
        <v>5.7</v>
      </c>
      <c r="G122" s="380">
        <v>5.8888888888888893</v>
      </c>
      <c r="H122" s="380">
        <v>5.7</v>
      </c>
      <c r="I122" s="408">
        <v>7</v>
      </c>
      <c r="J122" s="407">
        <v>5.75</v>
      </c>
      <c r="K122" s="408">
        <v>5.709677419354839</v>
      </c>
    </row>
    <row r="123" spans="2:11">
      <c r="B123" s="387" t="s">
        <v>434</v>
      </c>
      <c r="C123" s="380">
        <v>4.3636363636363633</v>
      </c>
      <c r="D123" s="380">
        <v>4.6363636363636367</v>
      </c>
      <c r="E123" s="380">
        <v>4.666666666666667</v>
      </c>
      <c r="F123" s="380">
        <v>4.5</v>
      </c>
      <c r="G123" s="380">
        <v>4.4444444444444446</v>
      </c>
      <c r="H123" s="380">
        <v>4.6500000000000012</v>
      </c>
      <c r="I123" s="408">
        <v>6</v>
      </c>
      <c r="J123" s="407">
        <v>4.5833333333333339</v>
      </c>
      <c r="K123" s="408">
        <v>4.6451612903225801</v>
      </c>
    </row>
    <row r="124" spans="2:11">
      <c r="B124" s="387" t="s">
        <v>435</v>
      </c>
      <c r="C124" s="380">
        <v>4.1818181818181817</v>
      </c>
      <c r="D124" s="380">
        <v>5.1818181818181817</v>
      </c>
      <c r="E124" s="380">
        <v>4.7777777777777777</v>
      </c>
      <c r="F124" s="380">
        <v>4.3000000000000007</v>
      </c>
      <c r="G124" s="380">
        <v>5.666666666666667</v>
      </c>
      <c r="H124" s="380">
        <v>4.55</v>
      </c>
      <c r="I124" s="408">
        <v>6</v>
      </c>
      <c r="J124" s="407">
        <v>4.666666666666667</v>
      </c>
      <c r="K124" s="408">
        <v>4.5161290322580649</v>
      </c>
    </row>
    <row r="125" spans="2:11">
      <c r="B125" s="387" t="s">
        <v>436</v>
      </c>
      <c r="C125" s="380">
        <v>3.8181818181818183</v>
      </c>
      <c r="D125" s="380">
        <v>5.6363636363636367</v>
      </c>
      <c r="E125" s="380">
        <v>4.833333333333333</v>
      </c>
      <c r="F125" s="380">
        <v>4.6000000000000005</v>
      </c>
      <c r="G125" s="380">
        <v>5.5555555555555554</v>
      </c>
      <c r="H125" s="380">
        <v>4.5</v>
      </c>
      <c r="I125" s="408">
        <v>6.5</v>
      </c>
      <c r="J125" s="407">
        <v>4.916666666666667</v>
      </c>
      <c r="K125" s="408">
        <v>4.935483870967742</v>
      </c>
    </row>
    <row r="126" spans="2:11">
      <c r="B126" s="387" t="s">
        <v>437</v>
      </c>
      <c r="C126" s="380">
        <v>5.083333333333333</v>
      </c>
      <c r="D126" s="380">
        <v>5.8181818181818183</v>
      </c>
      <c r="E126" s="380">
        <v>5.4285714285714288</v>
      </c>
      <c r="F126" s="380">
        <v>5.3999999999999995</v>
      </c>
      <c r="G126" s="380">
        <v>5.666666666666667</v>
      </c>
      <c r="H126" s="380">
        <v>5.3043478260869579</v>
      </c>
      <c r="I126" s="408">
        <v>6</v>
      </c>
      <c r="J126" s="407">
        <v>5.4166666666666661</v>
      </c>
      <c r="K126" s="408">
        <v>5.6578947368421044</v>
      </c>
    </row>
    <row r="130" spans="2:10" ht="15.75">
      <c r="B130" s="344" t="s">
        <v>186</v>
      </c>
    </row>
    <row r="131" spans="2:10" ht="15.75">
      <c r="B131" s="344"/>
    </row>
    <row r="132" spans="2:10">
      <c r="B132" s="388"/>
      <c r="C132" s="603">
        <v>2005</v>
      </c>
      <c r="D132" s="603"/>
      <c r="E132" s="603">
        <v>2008</v>
      </c>
      <c r="F132" s="603"/>
      <c r="G132" s="613">
        <v>2014</v>
      </c>
      <c r="H132" s="614"/>
      <c r="I132" s="413"/>
      <c r="J132" s="413"/>
    </row>
    <row r="133" spans="2:10" ht="63.75">
      <c r="B133" s="389"/>
      <c r="C133" s="390" t="s">
        <v>396</v>
      </c>
      <c r="D133" s="390" t="s">
        <v>398</v>
      </c>
      <c r="E133" s="390" t="s">
        <v>396</v>
      </c>
      <c r="F133" s="391" t="s">
        <v>398</v>
      </c>
      <c r="G133" s="411" t="s">
        <v>397</v>
      </c>
      <c r="H133" s="391" t="s">
        <v>398</v>
      </c>
    </row>
    <row r="134" spans="2:10" ht="25.5">
      <c r="B134" s="390" t="s">
        <v>439</v>
      </c>
      <c r="C134" s="354">
        <v>1</v>
      </c>
      <c r="D134" s="354">
        <v>0</v>
      </c>
      <c r="E134" s="354">
        <v>0</v>
      </c>
      <c r="F134" s="354">
        <v>1</v>
      </c>
      <c r="G134" s="412">
        <v>0</v>
      </c>
      <c r="H134" s="354">
        <v>0.5</v>
      </c>
    </row>
    <row r="135" spans="2:10" ht="38.25">
      <c r="B135" s="390" t="s">
        <v>440</v>
      </c>
      <c r="C135" s="354">
        <v>0</v>
      </c>
      <c r="D135" s="354">
        <v>1</v>
      </c>
      <c r="E135" s="354">
        <v>1</v>
      </c>
      <c r="F135" s="354">
        <v>0</v>
      </c>
      <c r="G135" s="412">
        <v>0</v>
      </c>
      <c r="H135" s="354">
        <v>0.5</v>
      </c>
    </row>
    <row r="136" spans="2:10" ht="38.25">
      <c r="B136" s="390" t="s">
        <v>441</v>
      </c>
      <c r="C136" s="354">
        <v>0</v>
      </c>
      <c r="D136" s="354">
        <v>0</v>
      </c>
      <c r="E136" s="354">
        <v>0</v>
      </c>
      <c r="F136" s="354">
        <v>0</v>
      </c>
      <c r="G136" s="412">
        <v>1</v>
      </c>
      <c r="H136" s="354">
        <v>0</v>
      </c>
    </row>
    <row r="137" spans="2:10" ht="25.5">
      <c r="B137" s="391" t="s">
        <v>442</v>
      </c>
      <c r="C137" s="354">
        <v>0</v>
      </c>
      <c r="D137" s="354">
        <v>0</v>
      </c>
      <c r="E137" s="354">
        <v>0</v>
      </c>
      <c r="F137" s="354">
        <v>0</v>
      </c>
      <c r="G137" s="412">
        <v>0</v>
      </c>
      <c r="H137" s="354">
        <v>0</v>
      </c>
    </row>
    <row r="139" spans="2:10" ht="15.75">
      <c r="B139" s="344"/>
    </row>
    <row r="142" spans="2:10" ht="15.75">
      <c r="B142" s="344" t="s">
        <v>239</v>
      </c>
    </row>
    <row r="145" spans="2:11">
      <c r="B145" s="392"/>
      <c r="C145" s="611" t="s">
        <v>443</v>
      </c>
      <c r="D145" s="612"/>
      <c r="E145" s="612"/>
      <c r="F145" s="612"/>
      <c r="G145" s="612"/>
      <c r="H145" s="612"/>
      <c r="I145" s="612"/>
      <c r="J145" s="612"/>
      <c r="K145" s="612"/>
    </row>
    <row r="146" spans="2:11">
      <c r="B146" s="393"/>
      <c r="C146" s="604" t="s">
        <v>444</v>
      </c>
      <c r="D146" s="605"/>
      <c r="E146" s="605"/>
      <c r="F146" s="605"/>
      <c r="G146" s="605"/>
      <c r="H146" s="605"/>
      <c r="I146" s="605"/>
      <c r="J146" s="605"/>
      <c r="K146" s="605"/>
    </row>
    <row r="147" spans="2:11">
      <c r="B147" s="393"/>
      <c r="C147" s="606">
        <v>2008</v>
      </c>
      <c r="D147" s="607"/>
      <c r="E147" s="608"/>
      <c r="F147" s="603">
        <v>2011</v>
      </c>
      <c r="G147" s="603"/>
      <c r="H147" s="603"/>
      <c r="I147" s="603">
        <v>2014</v>
      </c>
      <c r="J147" s="603"/>
      <c r="K147" s="603"/>
    </row>
    <row r="148" spans="2:11" ht="25.5">
      <c r="B148" s="394"/>
      <c r="C148" s="357" t="s">
        <v>348</v>
      </c>
      <c r="D148" s="357" t="s">
        <v>349</v>
      </c>
      <c r="E148" s="357" t="s">
        <v>243</v>
      </c>
      <c r="F148" s="357" t="s">
        <v>348</v>
      </c>
      <c r="G148" s="357" t="s">
        <v>349</v>
      </c>
      <c r="H148" s="357" t="s">
        <v>243</v>
      </c>
      <c r="I148" s="357" t="s">
        <v>348</v>
      </c>
      <c r="J148" s="357" t="s">
        <v>349</v>
      </c>
      <c r="K148" s="357" t="s">
        <v>243</v>
      </c>
    </row>
    <row r="149" spans="2:11">
      <c r="B149" s="395" t="s">
        <v>396</v>
      </c>
      <c r="C149" s="354">
        <v>0.30769230769230771</v>
      </c>
      <c r="D149" s="354">
        <v>0.15384615384615385</v>
      </c>
      <c r="E149" s="354">
        <v>7.6923076923076927E-2</v>
      </c>
      <c r="F149" s="354">
        <v>0.18181818181818182</v>
      </c>
      <c r="G149" s="354">
        <v>9.0909090909090912E-2</v>
      </c>
      <c r="H149" s="354">
        <v>0</v>
      </c>
      <c r="I149" s="354">
        <v>0.33300000000000002</v>
      </c>
      <c r="J149" s="354">
        <v>0.33300000000000002</v>
      </c>
      <c r="K149" s="354">
        <v>0</v>
      </c>
    </row>
    <row r="150" spans="2:11">
      <c r="B150" s="395" t="s">
        <v>397</v>
      </c>
      <c r="C150" s="354">
        <v>9.0909090909090912E-2</v>
      </c>
      <c r="D150" s="354">
        <v>0.27272727272727271</v>
      </c>
      <c r="E150" s="354">
        <v>9.0909090909090912E-2</v>
      </c>
      <c r="F150" s="354">
        <v>0.22222222222222221</v>
      </c>
      <c r="G150" s="354">
        <v>0.22222222222222221</v>
      </c>
      <c r="H150" s="354">
        <v>0.22222222222222221</v>
      </c>
      <c r="I150" s="354">
        <v>0.308</v>
      </c>
      <c r="J150" s="354">
        <v>0.154</v>
      </c>
      <c r="K150" s="354">
        <v>0.154</v>
      </c>
    </row>
    <row r="151" spans="2:11">
      <c r="B151" s="395" t="s">
        <v>398</v>
      </c>
      <c r="C151" s="354">
        <v>0.16666666666666666</v>
      </c>
      <c r="D151" s="354">
        <v>0.125</v>
      </c>
      <c r="E151" s="354">
        <v>0.29166666666666669</v>
      </c>
      <c r="F151" s="354">
        <v>0.375</v>
      </c>
      <c r="G151" s="354">
        <v>4.1666666666666664E-2</v>
      </c>
      <c r="H151" s="354">
        <v>0.29166666666666669</v>
      </c>
      <c r="I151" s="354">
        <v>0.14599999999999999</v>
      </c>
      <c r="J151" s="354">
        <v>0.122</v>
      </c>
      <c r="K151" s="354">
        <v>0.24399999999999999</v>
      </c>
    </row>
    <row r="155" spans="2:11">
      <c r="B155" s="394"/>
      <c r="C155" s="396">
        <v>2005</v>
      </c>
      <c r="D155" s="396">
        <v>2008</v>
      </c>
      <c r="E155" s="397">
        <v>2011</v>
      </c>
    </row>
    <row r="156" spans="2:11">
      <c r="B156" s="398" t="s">
        <v>396</v>
      </c>
      <c r="C156" s="374">
        <f>SUM(C149:E149)</f>
        <v>0.53846153846153855</v>
      </c>
      <c r="D156" s="374">
        <f>SUM(F149:H149)</f>
        <v>0.27272727272727271</v>
      </c>
      <c r="E156" s="374">
        <f>SUM(I149:K149)</f>
        <v>0.66600000000000004</v>
      </c>
    </row>
    <row r="157" spans="2:11">
      <c r="B157" s="398"/>
      <c r="C157" s="374"/>
      <c r="D157" s="374"/>
      <c r="E157" s="374"/>
    </row>
    <row r="158" spans="2:11">
      <c r="B158" s="398" t="s">
        <v>397</v>
      </c>
      <c r="C158" s="374">
        <f>SUM(C150:E150)</f>
        <v>0.45454545454545459</v>
      </c>
      <c r="D158" s="374">
        <f>SUM(F150:H150)</f>
        <v>0.66666666666666663</v>
      </c>
      <c r="E158" s="374">
        <f>SUM(I150:K150)</f>
        <v>0.61599999999999999</v>
      </c>
    </row>
    <row r="159" spans="2:11">
      <c r="B159" s="398"/>
      <c r="C159" s="374"/>
      <c r="D159" s="374"/>
      <c r="E159" s="374"/>
    </row>
    <row r="160" spans="2:11">
      <c r="B160" s="398" t="s">
        <v>398</v>
      </c>
      <c r="C160" s="374">
        <f>SUM(C151:E151)</f>
        <v>0.58333333333333326</v>
      </c>
      <c r="D160" s="374">
        <f>SUM(F151:H151)</f>
        <v>0.70833333333333337</v>
      </c>
      <c r="E160" s="374">
        <f>SUM(I151:K151)</f>
        <v>0.51200000000000001</v>
      </c>
    </row>
    <row r="164" spans="2:7" ht="15" customHeight="1"/>
    <row r="165" spans="2:7" ht="15" customHeight="1"/>
    <row r="166" spans="2:7" ht="15" customHeight="1">
      <c r="B166" s="297"/>
      <c r="C166" s="297"/>
      <c r="D166" s="297"/>
      <c r="E166" s="297"/>
      <c r="F166" s="297"/>
      <c r="G166" s="297"/>
    </row>
    <row r="167" spans="2:7" ht="15" customHeight="1">
      <c r="B167" s="297"/>
      <c r="C167" s="297"/>
      <c r="D167" s="297"/>
      <c r="E167" s="297"/>
      <c r="F167" s="297"/>
      <c r="G167" s="297"/>
    </row>
    <row r="168" spans="2:7" ht="15" customHeight="1">
      <c r="B168" s="297"/>
      <c r="C168" s="297"/>
      <c r="D168" s="297"/>
      <c r="E168" s="297"/>
      <c r="F168" s="297"/>
      <c r="G168" s="297"/>
    </row>
    <row r="169" spans="2:7" ht="15" customHeight="1">
      <c r="B169" s="409"/>
      <c r="C169" s="403"/>
      <c r="D169" s="403"/>
      <c r="E169" s="403"/>
      <c r="F169" s="404"/>
      <c r="G169" s="297"/>
    </row>
    <row r="170" spans="2:7" ht="15" customHeight="1">
      <c r="B170" s="410"/>
      <c r="C170" s="405"/>
      <c r="D170" s="405"/>
      <c r="E170" s="405"/>
      <c r="F170" s="406"/>
      <c r="G170" s="297"/>
    </row>
    <row r="171" spans="2:7">
      <c r="B171" s="297"/>
      <c r="C171" s="297"/>
      <c r="D171" s="297"/>
      <c r="E171" s="297"/>
      <c r="F171" s="297"/>
      <c r="G171" s="297"/>
    </row>
  </sheetData>
  <mergeCells count="57">
    <mergeCell ref="B1:N1"/>
    <mergeCell ref="C15:E15"/>
    <mergeCell ref="F15:H15"/>
    <mergeCell ref="I15:K15"/>
    <mergeCell ref="B27:B28"/>
    <mergeCell ref="C27:E27"/>
    <mergeCell ref="F27:H27"/>
    <mergeCell ref="I27:K27"/>
    <mergeCell ref="B40:H40"/>
    <mergeCell ref="B41:B42"/>
    <mergeCell ref="C41:D41"/>
    <mergeCell ref="E41:F41"/>
    <mergeCell ref="G41:H41"/>
    <mergeCell ref="I46:O46"/>
    <mergeCell ref="B47:B48"/>
    <mergeCell ref="C47:D47"/>
    <mergeCell ref="E47:F47"/>
    <mergeCell ref="G47:H47"/>
    <mergeCell ref="I47:I48"/>
    <mergeCell ref="J47:K47"/>
    <mergeCell ref="L47:M47"/>
    <mergeCell ref="N47:O47"/>
    <mergeCell ref="B46:H46"/>
    <mergeCell ref="L56:N56"/>
    <mergeCell ref="O56:Q56"/>
    <mergeCell ref="C70:E70"/>
    <mergeCell ref="F70:H70"/>
    <mergeCell ref="I70:K70"/>
    <mergeCell ref="C83:E83"/>
    <mergeCell ref="F83:H83"/>
    <mergeCell ref="I83:K83"/>
    <mergeCell ref="C56:E56"/>
    <mergeCell ref="F56:H56"/>
    <mergeCell ref="I56:K56"/>
    <mergeCell ref="B89:B90"/>
    <mergeCell ref="C89:C90"/>
    <mergeCell ref="D89:D90"/>
    <mergeCell ref="E89:E90"/>
    <mergeCell ref="F89:F90"/>
    <mergeCell ref="C146:K146"/>
    <mergeCell ref="C147:E147"/>
    <mergeCell ref="F147:H147"/>
    <mergeCell ref="I147:K147"/>
    <mergeCell ref="I89:I90"/>
    <mergeCell ref="J89:J90"/>
    <mergeCell ref="K89:K90"/>
    <mergeCell ref="C132:D132"/>
    <mergeCell ref="E132:F132"/>
    <mergeCell ref="C145:K145"/>
    <mergeCell ref="G132:H132"/>
    <mergeCell ref="G89:G90"/>
    <mergeCell ref="H89:H90"/>
    <mergeCell ref="I40:O40"/>
    <mergeCell ref="I41:I42"/>
    <mergeCell ref="J41:K41"/>
    <mergeCell ref="L41:M41"/>
    <mergeCell ref="N41:O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Fitxa tècnica</vt:lpstr>
      <vt:lpstr>Index</vt:lpstr>
      <vt:lpstr>Resum </vt:lpstr>
      <vt:lpstr>Taules</vt:lpstr>
      <vt:lpstr>Gràfics</vt:lpstr>
      <vt:lpstr>Comparativa</vt:lpstr>
      <vt:lpstr>Full2</vt:lpstr>
      <vt:lpstr>'Resum '!Àrea_d'impressió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2015-08-26T10:30:27Z</dcterms:modified>
</cp:coreProperties>
</file>